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m_12\Desktop\2024つなが～るパソコン教室\実習\"/>
    </mc:Choice>
  </mc:AlternateContent>
  <xr:revisionPtr revIDLastSave="0" documentId="13_ncr:1_{08B20E7C-05E1-4BE5-9691-67A218294983}" xr6:coauthVersionLast="47" xr6:coauthVersionMax="47" xr10:uidLastSave="{00000000-0000-0000-0000-000000000000}"/>
  <bookViews>
    <workbookView xWindow="-110" yWindow="-110" windowWidth="19420" windowHeight="10300" tabRatio="789" xr2:uid="{00000000-000D-0000-FFFF-FFFF00000000}"/>
  </bookViews>
  <sheets>
    <sheet name="総集計表" sheetId="13" r:id="rId1"/>
    <sheet name="1月" sheetId="1" r:id="rId2"/>
    <sheet name="2月" sheetId="2" r:id="rId3"/>
    <sheet name="3月" sheetId="3" r:id="rId4"/>
    <sheet name="4月" sheetId="4" r:id="rId5"/>
    <sheet name="5月" sheetId="5" r:id="rId6"/>
    <sheet name="6月" sheetId="6" r:id="rId7"/>
    <sheet name="7月" sheetId="7" r:id="rId8"/>
    <sheet name="8月" sheetId="8" r:id="rId9"/>
    <sheet name="9月" sheetId="9" r:id="rId10"/>
    <sheet name="10月" sheetId="10" r:id="rId11"/>
    <sheet name="11月" sheetId="11" r:id="rId12"/>
    <sheet name="12月" sheetId="1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2" l="1"/>
  <c r="M20" i="13" s="1"/>
  <c r="J15" i="12"/>
  <c r="L15" i="12" s="1"/>
  <c r="M15" i="13" s="1"/>
  <c r="J14" i="12"/>
  <c r="L14" i="12" s="1"/>
  <c r="M14" i="13" s="1"/>
  <c r="K13" i="12"/>
  <c r="J13" i="12"/>
  <c r="K12" i="12"/>
  <c r="J12" i="12"/>
  <c r="L12" i="12" s="1"/>
  <c r="M12" i="13" s="1"/>
  <c r="K11" i="12"/>
  <c r="J11" i="12"/>
  <c r="K10" i="12"/>
  <c r="J10" i="12"/>
  <c r="K9" i="12"/>
  <c r="J9" i="12"/>
  <c r="K8" i="12"/>
  <c r="J8" i="12"/>
  <c r="L8" i="12" s="1"/>
  <c r="M8" i="13" s="1"/>
  <c r="K7" i="12"/>
  <c r="J7" i="12"/>
  <c r="K6" i="12"/>
  <c r="J6" i="12"/>
  <c r="K5" i="12"/>
  <c r="J5" i="12"/>
  <c r="K4" i="12"/>
  <c r="J4" i="12"/>
  <c r="G4" i="12"/>
  <c r="G5" i="12" s="1"/>
  <c r="G6" i="12" s="1"/>
  <c r="G7" i="12" s="1"/>
  <c r="G8" i="12" s="1"/>
  <c r="G9" i="12" s="1"/>
  <c r="G10" i="12" s="1"/>
  <c r="L20" i="11"/>
  <c r="L20" i="13" s="1"/>
  <c r="J15" i="11"/>
  <c r="L15" i="11" s="1"/>
  <c r="L15" i="13" s="1"/>
  <c r="J14" i="11"/>
  <c r="L14" i="11" s="1"/>
  <c r="L14" i="13" s="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K4" i="11"/>
  <c r="J4" i="11"/>
  <c r="G4" i="11"/>
  <c r="G5" i="11" s="1"/>
  <c r="G6" i="11" s="1"/>
  <c r="G7" i="11" s="1"/>
  <c r="G8" i="11" s="1"/>
  <c r="G9" i="11" s="1"/>
  <c r="G10" i="11" s="1"/>
  <c r="L20" i="10"/>
  <c r="K20" i="13" s="1"/>
  <c r="J15" i="10"/>
  <c r="L15" i="10" s="1"/>
  <c r="K15" i="13" s="1"/>
  <c r="J14" i="10"/>
  <c r="L14" i="10" s="1"/>
  <c r="K14" i="13" s="1"/>
  <c r="K13" i="10"/>
  <c r="J13" i="10"/>
  <c r="K12" i="10"/>
  <c r="J12" i="10"/>
  <c r="K11" i="10"/>
  <c r="J11" i="10"/>
  <c r="K10" i="10"/>
  <c r="J10" i="10"/>
  <c r="K9" i="10"/>
  <c r="J9" i="10"/>
  <c r="K8" i="10"/>
  <c r="J8" i="10"/>
  <c r="K7" i="10"/>
  <c r="J7" i="10"/>
  <c r="K6" i="10"/>
  <c r="J6" i="10"/>
  <c r="K5" i="10"/>
  <c r="J5" i="10"/>
  <c r="K4" i="10"/>
  <c r="J4" i="10"/>
  <c r="G4" i="10"/>
  <c r="G5" i="10" s="1"/>
  <c r="G6" i="10" s="1"/>
  <c r="G7" i="10" s="1"/>
  <c r="G8" i="10" s="1"/>
  <c r="G9" i="10" s="1"/>
  <c r="G10" i="10" s="1"/>
  <c r="L20" i="9"/>
  <c r="J20" i="13" s="1"/>
  <c r="J15" i="9"/>
  <c r="L15" i="9" s="1"/>
  <c r="J15" i="13" s="1"/>
  <c r="J14" i="9"/>
  <c r="L14" i="9" s="1"/>
  <c r="J14" i="13" s="1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K4" i="9"/>
  <c r="J4" i="9"/>
  <c r="G4" i="9"/>
  <c r="G5" i="9" s="1"/>
  <c r="G6" i="9" s="1"/>
  <c r="G7" i="9" s="1"/>
  <c r="G8" i="9" s="1"/>
  <c r="G9" i="9" s="1"/>
  <c r="G10" i="9" s="1"/>
  <c r="L20" i="8"/>
  <c r="I20" i="13" s="1"/>
  <c r="J15" i="8"/>
  <c r="L15" i="8" s="1"/>
  <c r="I15" i="13" s="1"/>
  <c r="J14" i="8"/>
  <c r="L14" i="8" s="1"/>
  <c r="I14" i="13" s="1"/>
  <c r="K13" i="8"/>
  <c r="J13" i="8"/>
  <c r="K12" i="8"/>
  <c r="J12" i="8"/>
  <c r="K11" i="8"/>
  <c r="J11" i="8"/>
  <c r="K10" i="8"/>
  <c r="J10" i="8"/>
  <c r="K9" i="8"/>
  <c r="J9" i="8"/>
  <c r="K8" i="8"/>
  <c r="J8" i="8"/>
  <c r="K7" i="8"/>
  <c r="J7" i="8"/>
  <c r="K6" i="8"/>
  <c r="J6" i="8"/>
  <c r="K5" i="8"/>
  <c r="J5" i="8"/>
  <c r="K4" i="8"/>
  <c r="J4" i="8"/>
  <c r="G4" i="8"/>
  <c r="G5" i="8" s="1"/>
  <c r="G6" i="8" s="1"/>
  <c r="G7" i="8" s="1"/>
  <c r="G8" i="8" s="1"/>
  <c r="G9" i="8" s="1"/>
  <c r="G10" i="8" s="1"/>
  <c r="L20" i="7"/>
  <c r="H20" i="13" s="1"/>
  <c r="J15" i="7"/>
  <c r="L15" i="7" s="1"/>
  <c r="H15" i="13" s="1"/>
  <c r="J14" i="7"/>
  <c r="L14" i="7" s="1"/>
  <c r="H14" i="13" s="1"/>
  <c r="K13" i="7"/>
  <c r="J13" i="7"/>
  <c r="K12" i="7"/>
  <c r="J12" i="7"/>
  <c r="K11" i="7"/>
  <c r="J11" i="7"/>
  <c r="K10" i="7"/>
  <c r="J10" i="7"/>
  <c r="K9" i="7"/>
  <c r="J9" i="7"/>
  <c r="K8" i="7"/>
  <c r="J8" i="7"/>
  <c r="K7" i="7"/>
  <c r="J7" i="7"/>
  <c r="K6" i="7"/>
  <c r="J6" i="7"/>
  <c r="K5" i="7"/>
  <c r="J5" i="7"/>
  <c r="K4" i="7"/>
  <c r="J4" i="7"/>
  <c r="G4" i="7"/>
  <c r="G5" i="7" s="1"/>
  <c r="G6" i="7" s="1"/>
  <c r="G7" i="7" s="1"/>
  <c r="G8" i="7" s="1"/>
  <c r="G9" i="7" s="1"/>
  <c r="G10" i="7" s="1"/>
  <c r="L20" i="6"/>
  <c r="G20" i="13" s="1"/>
  <c r="J15" i="6"/>
  <c r="L15" i="6" s="1"/>
  <c r="G15" i="13" s="1"/>
  <c r="J14" i="6"/>
  <c r="L14" i="6" s="1"/>
  <c r="G14" i="13" s="1"/>
  <c r="K13" i="6"/>
  <c r="J13" i="6"/>
  <c r="K12" i="6"/>
  <c r="J12" i="6"/>
  <c r="L12" i="6" s="1"/>
  <c r="G12" i="13" s="1"/>
  <c r="K11" i="6"/>
  <c r="J11" i="6"/>
  <c r="K10" i="6"/>
  <c r="J10" i="6"/>
  <c r="K9" i="6"/>
  <c r="J9" i="6"/>
  <c r="K8" i="6"/>
  <c r="J8" i="6"/>
  <c r="K7" i="6"/>
  <c r="J7" i="6"/>
  <c r="K6" i="6"/>
  <c r="J6" i="6"/>
  <c r="K5" i="6"/>
  <c r="J5" i="6"/>
  <c r="K4" i="6"/>
  <c r="J4" i="6"/>
  <c r="G4" i="6"/>
  <c r="G5" i="6" s="1"/>
  <c r="G6" i="6" s="1"/>
  <c r="G7" i="6" s="1"/>
  <c r="G8" i="6" s="1"/>
  <c r="G9" i="6" s="1"/>
  <c r="G10" i="6" s="1"/>
  <c r="L20" i="5"/>
  <c r="F20" i="13" s="1"/>
  <c r="J15" i="5"/>
  <c r="L15" i="5" s="1"/>
  <c r="F15" i="13" s="1"/>
  <c r="J14" i="5"/>
  <c r="L14" i="5" s="1"/>
  <c r="F14" i="13" s="1"/>
  <c r="K13" i="5"/>
  <c r="J13" i="5"/>
  <c r="K12" i="5"/>
  <c r="J12" i="5"/>
  <c r="K11" i="5"/>
  <c r="J11" i="5"/>
  <c r="K10" i="5"/>
  <c r="J10" i="5"/>
  <c r="K9" i="5"/>
  <c r="J9" i="5"/>
  <c r="K8" i="5"/>
  <c r="J8" i="5"/>
  <c r="K7" i="5"/>
  <c r="J7" i="5"/>
  <c r="K6" i="5"/>
  <c r="J6" i="5"/>
  <c r="K5" i="5"/>
  <c r="J5" i="5"/>
  <c r="K4" i="5"/>
  <c r="J4" i="5"/>
  <c r="G4" i="5"/>
  <c r="G5" i="5" s="1"/>
  <c r="G6" i="5" s="1"/>
  <c r="G7" i="5" s="1"/>
  <c r="G8" i="5" s="1"/>
  <c r="G9" i="5" s="1"/>
  <c r="G10" i="5" s="1"/>
  <c r="L20" i="4"/>
  <c r="E20" i="13" s="1"/>
  <c r="J15" i="4"/>
  <c r="L15" i="4" s="1"/>
  <c r="E15" i="13" s="1"/>
  <c r="J14" i="4"/>
  <c r="L14" i="4" s="1"/>
  <c r="E14" i="13" s="1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K6" i="4"/>
  <c r="J6" i="4"/>
  <c r="K5" i="4"/>
  <c r="J5" i="4"/>
  <c r="K4" i="4"/>
  <c r="J4" i="4"/>
  <c r="G4" i="4"/>
  <c r="G5" i="4" s="1"/>
  <c r="G6" i="4" s="1"/>
  <c r="G7" i="4" s="1"/>
  <c r="G8" i="4" s="1"/>
  <c r="G9" i="4" s="1"/>
  <c r="G10" i="4" s="1"/>
  <c r="L20" i="3"/>
  <c r="D20" i="13" s="1"/>
  <c r="J15" i="3"/>
  <c r="L15" i="3" s="1"/>
  <c r="D15" i="13" s="1"/>
  <c r="J14" i="3"/>
  <c r="L14" i="3" s="1"/>
  <c r="D14" i="13" s="1"/>
  <c r="K13" i="3"/>
  <c r="J13" i="3"/>
  <c r="K12" i="3"/>
  <c r="J12" i="3"/>
  <c r="K11" i="3"/>
  <c r="J11" i="3"/>
  <c r="K10" i="3"/>
  <c r="J10" i="3"/>
  <c r="K9" i="3"/>
  <c r="J9" i="3"/>
  <c r="K8" i="3"/>
  <c r="J8" i="3"/>
  <c r="K7" i="3"/>
  <c r="J7" i="3"/>
  <c r="K6" i="3"/>
  <c r="J6" i="3"/>
  <c r="K5" i="3"/>
  <c r="J5" i="3"/>
  <c r="K4" i="3"/>
  <c r="J4" i="3"/>
  <c r="G4" i="3"/>
  <c r="G5" i="3" s="1"/>
  <c r="G6" i="3" s="1"/>
  <c r="G7" i="3" s="1"/>
  <c r="G8" i="3" s="1"/>
  <c r="G9" i="3" s="1"/>
  <c r="G10" i="3" s="1"/>
  <c r="L20" i="2"/>
  <c r="C20" i="13" s="1"/>
  <c r="J15" i="2"/>
  <c r="L15" i="2" s="1"/>
  <c r="C15" i="13" s="1"/>
  <c r="J14" i="2"/>
  <c r="L14" i="2" s="1"/>
  <c r="C14" i="13" s="1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K6" i="2"/>
  <c r="J6" i="2"/>
  <c r="K5" i="2"/>
  <c r="J5" i="2"/>
  <c r="K4" i="2"/>
  <c r="J4" i="2"/>
  <c r="G4" i="2"/>
  <c r="G5" i="2" s="1"/>
  <c r="G6" i="2" s="1"/>
  <c r="G7" i="2" s="1"/>
  <c r="G8" i="2" s="1"/>
  <c r="G9" i="2" s="1"/>
  <c r="G10" i="2" s="1"/>
  <c r="L4" i="2" l="1"/>
  <c r="C4" i="13" s="1"/>
  <c r="L8" i="2"/>
  <c r="C8" i="13" s="1"/>
  <c r="L12" i="2"/>
  <c r="C12" i="13" s="1"/>
  <c r="K18" i="6"/>
  <c r="L6" i="2"/>
  <c r="C6" i="13" s="1"/>
  <c r="L10" i="2"/>
  <c r="C10" i="13" s="1"/>
  <c r="L10" i="6"/>
  <c r="G10" i="13" s="1"/>
  <c r="L10" i="7"/>
  <c r="H10" i="13" s="1"/>
  <c r="L10" i="12"/>
  <c r="M10" i="13" s="1"/>
  <c r="L5" i="3"/>
  <c r="D5" i="13" s="1"/>
  <c r="L7" i="3"/>
  <c r="D7" i="13" s="1"/>
  <c r="L9" i="4"/>
  <c r="E9" i="13" s="1"/>
  <c r="L11" i="4"/>
  <c r="E11" i="13" s="1"/>
  <c r="L13" i="4"/>
  <c r="E13" i="13" s="1"/>
  <c r="L5" i="6"/>
  <c r="G5" i="13" s="1"/>
  <c r="L7" i="6"/>
  <c r="G7" i="13" s="1"/>
  <c r="L9" i="6"/>
  <c r="G9" i="13" s="1"/>
  <c r="L11" i="7"/>
  <c r="H11" i="13" s="1"/>
  <c r="L9" i="12"/>
  <c r="M9" i="13" s="1"/>
  <c r="K18" i="8"/>
  <c r="K18" i="11"/>
  <c r="L11" i="5"/>
  <c r="F11" i="13" s="1"/>
  <c r="L13" i="5"/>
  <c r="F13" i="13" s="1"/>
  <c r="L10" i="5"/>
  <c r="F10" i="13" s="1"/>
  <c r="L12" i="4"/>
  <c r="E12" i="13" s="1"/>
  <c r="L13" i="3"/>
  <c r="D13" i="13" s="1"/>
  <c r="L4" i="3"/>
  <c r="D4" i="13" s="1"/>
  <c r="L6" i="3"/>
  <c r="D6" i="13" s="1"/>
  <c r="L8" i="3"/>
  <c r="D8" i="13" s="1"/>
  <c r="L10" i="3"/>
  <c r="D10" i="13" s="1"/>
  <c r="L12" i="3"/>
  <c r="D12" i="13" s="1"/>
  <c r="L9" i="3"/>
  <c r="D9" i="13" s="1"/>
  <c r="K18" i="3"/>
  <c r="L11" i="3"/>
  <c r="D11" i="13" s="1"/>
  <c r="L5" i="12"/>
  <c r="M5" i="13" s="1"/>
  <c r="L7" i="12"/>
  <c r="M7" i="13" s="1"/>
  <c r="J18" i="12"/>
  <c r="L6" i="12"/>
  <c r="M6" i="13" s="1"/>
  <c r="K18" i="12"/>
  <c r="L11" i="12"/>
  <c r="M11" i="13" s="1"/>
  <c r="L13" i="12"/>
  <c r="M13" i="13" s="1"/>
  <c r="L9" i="11"/>
  <c r="L9" i="13" s="1"/>
  <c r="L11" i="11"/>
  <c r="L11" i="13" s="1"/>
  <c r="L13" i="11"/>
  <c r="L13" i="13" s="1"/>
  <c r="L8" i="11"/>
  <c r="L8" i="13" s="1"/>
  <c r="L10" i="11"/>
  <c r="L10" i="13" s="1"/>
  <c r="L12" i="11"/>
  <c r="L12" i="13" s="1"/>
  <c r="L5" i="11"/>
  <c r="L5" i="13" s="1"/>
  <c r="L7" i="11"/>
  <c r="L7" i="13" s="1"/>
  <c r="J18" i="11"/>
  <c r="L6" i="11"/>
  <c r="L6" i="13" s="1"/>
  <c r="L10" i="10"/>
  <c r="K10" i="13" s="1"/>
  <c r="L9" i="10"/>
  <c r="K9" i="13" s="1"/>
  <c r="L6" i="10"/>
  <c r="K6" i="13" s="1"/>
  <c r="L8" i="10"/>
  <c r="K8" i="13" s="1"/>
  <c r="J18" i="10"/>
  <c r="K18" i="10"/>
  <c r="L11" i="10"/>
  <c r="K11" i="13" s="1"/>
  <c r="L13" i="10"/>
  <c r="K13" i="13" s="1"/>
  <c r="L5" i="10"/>
  <c r="K5" i="13" s="1"/>
  <c r="L7" i="10"/>
  <c r="K7" i="13" s="1"/>
  <c r="L12" i="10"/>
  <c r="K12" i="13" s="1"/>
  <c r="L10" i="9"/>
  <c r="J10" i="13" s="1"/>
  <c r="L6" i="9"/>
  <c r="J6" i="13" s="1"/>
  <c r="L8" i="9"/>
  <c r="J8" i="13" s="1"/>
  <c r="L12" i="9"/>
  <c r="J12" i="13" s="1"/>
  <c r="L5" i="9"/>
  <c r="J5" i="13" s="1"/>
  <c r="L7" i="9"/>
  <c r="J7" i="13" s="1"/>
  <c r="L9" i="9"/>
  <c r="J9" i="13" s="1"/>
  <c r="L11" i="9"/>
  <c r="J11" i="13" s="1"/>
  <c r="L13" i="9"/>
  <c r="J13" i="13" s="1"/>
  <c r="J18" i="9"/>
  <c r="K18" i="9"/>
  <c r="L9" i="8"/>
  <c r="I9" i="13" s="1"/>
  <c r="L11" i="8"/>
  <c r="I11" i="13" s="1"/>
  <c r="L13" i="8"/>
  <c r="I13" i="13" s="1"/>
  <c r="L8" i="8"/>
  <c r="I8" i="13" s="1"/>
  <c r="L10" i="8"/>
  <c r="I10" i="13" s="1"/>
  <c r="L12" i="8"/>
  <c r="I12" i="13" s="1"/>
  <c r="L5" i="8"/>
  <c r="I5" i="13" s="1"/>
  <c r="L7" i="8"/>
  <c r="I7" i="13" s="1"/>
  <c r="J18" i="8"/>
  <c r="L18" i="8" s="1"/>
  <c r="I18" i="13" s="1"/>
  <c r="L6" i="8"/>
  <c r="I6" i="13" s="1"/>
  <c r="L9" i="7"/>
  <c r="H9" i="13" s="1"/>
  <c r="J18" i="7"/>
  <c r="L6" i="7"/>
  <c r="H6" i="13" s="1"/>
  <c r="L8" i="7"/>
  <c r="H8" i="13" s="1"/>
  <c r="L13" i="7"/>
  <c r="H13" i="13" s="1"/>
  <c r="K18" i="7"/>
  <c r="L5" i="7"/>
  <c r="H5" i="13" s="1"/>
  <c r="L7" i="7"/>
  <c r="H7" i="13" s="1"/>
  <c r="L12" i="7"/>
  <c r="H12" i="13" s="1"/>
  <c r="L8" i="6"/>
  <c r="G8" i="13" s="1"/>
  <c r="J18" i="6"/>
  <c r="L18" i="6" s="1"/>
  <c r="G18" i="13" s="1"/>
  <c r="L6" i="6"/>
  <c r="G6" i="13" s="1"/>
  <c r="L11" i="6"/>
  <c r="G11" i="13" s="1"/>
  <c r="L13" i="6"/>
  <c r="G13" i="13" s="1"/>
  <c r="L5" i="5"/>
  <c r="F5" i="13" s="1"/>
  <c r="L7" i="5"/>
  <c r="F7" i="13" s="1"/>
  <c r="L9" i="5"/>
  <c r="F9" i="13" s="1"/>
  <c r="L6" i="5"/>
  <c r="F6" i="13" s="1"/>
  <c r="L8" i="5"/>
  <c r="F8" i="13" s="1"/>
  <c r="J18" i="5"/>
  <c r="K18" i="5"/>
  <c r="L12" i="5"/>
  <c r="F12" i="13" s="1"/>
  <c r="L8" i="4"/>
  <c r="E8" i="13" s="1"/>
  <c r="L10" i="4"/>
  <c r="E10" i="13" s="1"/>
  <c r="K18" i="4"/>
  <c r="L5" i="4"/>
  <c r="E5" i="13" s="1"/>
  <c r="L7" i="4"/>
  <c r="E7" i="13" s="1"/>
  <c r="J18" i="4"/>
  <c r="L6" i="4"/>
  <c r="E6" i="13" s="1"/>
  <c r="L4" i="12"/>
  <c r="M4" i="13" s="1"/>
  <c r="J17" i="12"/>
  <c r="L4" i="11"/>
  <c r="L4" i="13" s="1"/>
  <c r="J17" i="11"/>
  <c r="L4" i="10"/>
  <c r="K4" i="13" s="1"/>
  <c r="J17" i="10"/>
  <c r="L4" i="9"/>
  <c r="J4" i="13" s="1"/>
  <c r="J17" i="9"/>
  <c r="L4" i="8"/>
  <c r="I4" i="13" s="1"/>
  <c r="J17" i="8"/>
  <c r="L4" i="7"/>
  <c r="H4" i="13" s="1"/>
  <c r="J17" i="7"/>
  <c r="L4" i="6"/>
  <c r="G4" i="13" s="1"/>
  <c r="J17" i="6"/>
  <c r="L4" i="5"/>
  <c r="F4" i="13" s="1"/>
  <c r="J17" i="5"/>
  <c r="L4" i="4"/>
  <c r="E4" i="13" s="1"/>
  <c r="J17" i="4"/>
  <c r="J17" i="3"/>
  <c r="J18" i="3"/>
  <c r="K18" i="2"/>
  <c r="L5" i="2"/>
  <c r="C5" i="13" s="1"/>
  <c r="L7" i="2"/>
  <c r="C7" i="13" s="1"/>
  <c r="L9" i="2"/>
  <c r="C9" i="13" s="1"/>
  <c r="L11" i="2"/>
  <c r="C11" i="13" s="1"/>
  <c r="L13" i="2"/>
  <c r="C13" i="13" s="1"/>
  <c r="J18" i="2"/>
  <c r="J17" i="2"/>
  <c r="L20" i="1"/>
  <c r="B20" i="13" s="1"/>
  <c r="N20" i="13" s="1"/>
  <c r="J15" i="1"/>
  <c r="L15" i="1" s="1"/>
  <c r="B15" i="13" s="1"/>
  <c r="N15" i="13" s="1"/>
  <c r="J14" i="1"/>
  <c r="L14" i="1" s="1"/>
  <c r="B14" i="13" s="1"/>
  <c r="N14" i="13" s="1"/>
  <c r="J5" i="1"/>
  <c r="K5" i="1"/>
  <c r="J6" i="1"/>
  <c r="K6" i="1"/>
  <c r="J7" i="1"/>
  <c r="K7" i="1"/>
  <c r="L7" i="1" s="1"/>
  <c r="B7" i="13" s="1"/>
  <c r="J8" i="1"/>
  <c r="L8" i="1" s="1"/>
  <c r="B8" i="13" s="1"/>
  <c r="K8" i="1"/>
  <c r="J9" i="1"/>
  <c r="K9" i="1"/>
  <c r="J10" i="1"/>
  <c r="K10" i="1"/>
  <c r="J11" i="1"/>
  <c r="K11" i="1"/>
  <c r="J12" i="1"/>
  <c r="K12" i="1"/>
  <c r="J13" i="1"/>
  <c r="K13" i="1"/>
  <c r="K4" i="1"/>
  <c r="L12" i="1" l="1"/>
  <c r="B12" i="13" s="1"/>
  <c r="L11" i="1"/>
  <c r="B11" i="13" s="1"/>
  <c r="L9" i="1"/>
  <c r="B9" i="13" s="1"/>
  <c r="N9" i="13" s="1"/>
  <c r="L5" i="1"/>
  <c r="B5" i="13" s="1"/>
  <c r="L6" i="1"/>
  <c r="B6" i="13" s="1"/>
  <c r="N6" i="13" s="1"/>
  <c r="L18" i="12"/>
  <c r="M18" i="13" s="1"/>
  <c r="L18" i="11"/>
  <c r="L18" i="13" s="1"/>
  <c r="K18" i="1"/>
  <c r="L13" i="1"/>
  <c r="B13" i="13" s="1"/>
  <c r="N13" i="13" s="1"/>
  <c r="L18" i="7"/>
  <c r="H18" i="13" s="1"/>
  <c r="J17" i="1"/>
  <c r="L18" i="2"/>
  <c r="C18" i="13" s="1"/>
  <c r="L10" i="1"/>
  <c r="B10" i="13" s="1"/>
  <c r="N10" i="13" s="1"/>
  <c r="N7" i="13"/>
  <c r="N5" i="13"/>
  <c r="N12" i="13"/>
  <c r="N8" i="13"/>
  <c r="L18" i="3"/>
  <c r="D18" i="13" s="1"/>
  <c r="N11" i="13"/>
  <c r="L18" i="10"/>
  <c r="K18" i="13" s="1"/>
  <c r="L18" i="9"/>
  <c r="J18" i="13" s="1"/>
  <c r="L18" i="5"/>
  <c r="F18" i="13" s="1"/>
  <c r="L18" i="4"/>
  <c r="E18" i="13" s="1"/>
  <c r="J19" i="12"/>
  <c r="L17" i="12"/>
  <c r="M17" i="13" s="1"/>
  <c r="J19" i="11"/>
  <c r="L17" i="11"/>
  <c r="L17" i="13" s="1"/>
  <c r="J19" i="10"/>
  <c r="L17" i="10"/>
  <c r="K17" i="13" s="1"/>
  <c r="J19" i="9"/>
  <c r="L17" i="9"/>
  <c r="J17" i="13" s="1"/>
  <c r="J19" i="8"/>
  <c r="L17" i="8"/>
  <c r="I17" i="13" s="1"/>
  <c r="J19" i="7"/>
  <c r="L17" i="7"/>
  <c r="H17" i="13" s="1"/>
  <c r="J19" i="6"/>
  <c r="L17" i="6"/>
  <c r="G17" i="13" s="1"/>
  <c r="J19" i="5"/>
  <c r="L17" i="5"/>
  <c r="F17" i="13" s="1"/>
  <c r="J19" i="4"/>
  <c r="L17" i="4"/>
  <c r="E17" i="13" s="1"/>
  <c r="J19" i="3"/>
  <c r="L17" i="3"/>
  <c r="D17" i="13" s="1"/>
  <c r="J19" i="2"/>
  <c r="L17" i="2"/>
  <c r="C17" i="13" s="1"/>
  <c r="J4" i="1"/>
  <c r="G4" i="1"/>
  <c r="G5" i="1" s="1"/>
  <c r="G6" i="1" s="1"/>
  <c r="G7" i="1" s="1"/>
  <c r="G8" i="1" s="1"/>
  <c r="G9" i="1" s="1"/>
  <c r="G10" i="1" s="1"/>
  <c r="L17" i="1" l="1"/>
  <c r="B17" i="13" s="1"/>
  <c r="N17" i="13" s="1"/>
  <c r="J18" i="1"/>
  <c r="L18" i="1" s="1"/>
  <c r="B18" i="13" s="1"/>
  <c r="N18" i="13" s="1"/>
  <c r="L4" i="1"/>
  <c r="B4" i="13" s="1"/>
  <c r="N4" i="13" s="1"/>
  <c r="J21" i="12"/>
  <c r="L21" i="12" s="1"/>
  <c r="M21" i="13" s="1"/>
  <c r="L19" i="12"/>
  <c r="M19" i="13" s="1"/>
  <c r="J21" i="11"/>
  <c r="L21" i="11" s="1"/>
  <c r="L21" i="13" s="1"/>
  <c r="L19" i="11"/>
  <c r="L19" i="13" s="1"/>
  <c r="J21" i="10"/>
  <c r="L21" i="10" s="1"/>
  <c r="K21" i="13" s="1"/>
  <c r="L19" i="10"/>
  <c r="K19" i="13" s="1"/>
  <c r="J21" i="9"/>
  <c r="L21" i="9" s="1"/>
  <c r="J21" i="13" s="1"/>
  <c r="L19" i="9"/>
  <c r="J19" i="13" s="1"/>
  <c r="J21" i="8"/>
  <c r="L21" i="8" s="1"/>
  <c r="I21" i="13" s="1"/>
  <c r="L19" i="8"/>
  <c r="I19" i="13" s="1"/>
  <c r="J21" i="7"/>
  <c r="L21" i="7" s="1"/>
  <c r="H21" i="13" s="1"/>
  <c r="L19" i="7"/>
  <c r="H19" i="13" s="1"/>
  <c r="J21" i="6"/>
  <c r="L21" i="6" s="1"/>
  <c r="G21" i="13" s="1"/>
  <c r="L19" i="6"/>
  <c r="G19" i="13" s="1"/>
  <c r="J21" i="5"/>
  <c r="L21" i="5" s="1"/>
  <c r="F21" i="13" s="1"/>
  <c r="L19" i="5"/>
  <c r="F19" i="13" s="1"/>
  <c r="J21" i="4"/>
  <c r="L21" i="4" s="1"/>
  <c r="E21" i="13" s="1"/>
  <c r="L19" i="4"/>
  <c r="E19" i="13" s="1"/>
  <c r="L19" i="3"/>
  <c r="D19" i="13" s="1"/>
  <c r="J21" i="3"/>
  <c r="L21" i="3" s="1"/>
  <c r="D21" i="13" s="1"/>
  <c r="J21" i="2"/>
  <c r="L21" i="2" s="1"/>
  <c r="C21" i="13" s="1"/>
  <c r="L19" i="2"/>
  <c r="C19" i="13" s="1"/>
  <c r="J19" i="1" l="1"/>
  <c r="L19" i="1" l="1"/>
  <c r="B19" i="13" s="1"/>
  <c r="N19" i="13" s="1"/>
  <c r="J21" i="1"/>
  <c r="L21" i="1" s="1"/>
  <c r="B21" i="13" s="1"/>
  <c r="N21" i="13" s="1"/>
</calcChain>
</file>

<file path=xl/sharedStrings.xml><?xml version="1.0" encoding="utf-8"?>
<sst xmlns="http://schemas.openxmlformats.org/spreadsheetml/2006/main" count="404" uniqueCount="52">
  <si>
    <t>住居費</t>
    <rPh sb="0" eb="3">
      <t>ジュウキョヒ</t>
    </rPh>
    <phoneticPr fontId="2"/>
  </si>
  <si>
    <t>交際費</t>
    <rPh sb="0" eb="2">
      <t>コウサイ</t>
    </rPh>
    <rPh sb="2" eb="3">
      <t>ヒ</t>
    </rPh>
    <phoneticPr fontId="2"/>
  </si>
  <si>
    <t>車両費</t>
    <rPh sb="0" eb="2">
      <t>シャリョウ</t>
    </rPh>
    <rPh sb="2" eb="3">
      <t>ヒ</t>
    </rPh>
    <phoneticPr fontId="2"/>
  </si>
  <si>
    <t>現金支出</t>
    <rPh sb="0" eb="2">
      <t>ゲンキン</t>
    </rPh>
    <rPh sb="2" eb="4">
      <t>シシュツ</t>
    </rPh>
    <phoneticPr fontId="2"/>
  </si>
  <si>
    <t>通帳等支出</t>
    <rPh sb="0" eb="2">
      <t>ツウチョウ</t>
    </rPh>
    <rPh sb="2" eb="3">
      <t>トウ</t>
    </rPh>
    <rPh sb="3" eb="5">
      <t>シシュツ</t>
    </rPh>
    <phoneticPr fontId="2"/>
  </si>
  <si>
    <t>日常費</t>
    <rPh sb="0" eb="2">
      <t>ニチジョウ</t>
    </rPh>
    <rPh sb="2" eb="3">
      <t>ヒ</t>
    </rPh>
    <phoneticPr fontId="2"/>
  </si>
  <si>
    <t>水道光熱費</t>
    <rPh sb="0" eb="2">
      <t>スイドウ</t>
    </rPh>
    <rPh sb="2" eb="4">
      <t>コウネツ</t>
    </rPh>
    <rPh sb="4" eb="5">
      <t>ヒ</t>
    </rPh>
    <phoneticPr fontId="2"/>
  </si>
  <si>
    <t>娯楽費</t>
    <rPh sb="0" eb="3">
      <t>ゴラクヒ</t>
    </rPh>
    <phoneticPr fontId="2"/>
  </si>
  <si>
    <t>医療費</t>
    <rPh sb="0" eb="3">
      <t>イリョウヒ</t>
    </rPh>
    <phoneticPr fontId="2"/>
  </si>
  <si>
    <t>保険費</t>
    <rPh sb="0" eb="2">
      <t>ホケン</t>
    </rPh>
    <rPh sb="2" eb="3">
      <t>ヒ</t>
    </rPh>
    <phoneticPr fontId="2"/>
  </si>
  <si>
    <t>税金等</t>
    <rPh sb="0" eb="2">
      <t>ゼイキン</t>
    </rPh>
    <rPh sb="2" eb="3">
      <t>トウ</t>
    </rPh>
    <phoneticPr fontId="2"/>
  </si>
  <si>
    <t>＊前月繰越</t>
    <rPh sb="1" eb="3">
      <t>ゼンゲツ</t>
    </rPh>
    <rPh sb="3" eb="5">
      <t>クリコシ</t>
    </rPh>
    <phoneticPr fontId="2"/>
  </si>
  <si>
    <t>科　目</t>
    <rPh sb="0" eb="1">
      <t>カ</t>
    </rPh>
    <rPh sb="2" eb="3">
      <t>メ</t>
    </rPh>
    <phoneticPr fontId="2"/>
  </si>
  <si>
    <t>収　入</t>
    <rPh sb="0" eb="1">
      <t>オサム</t>
    </rPh>
    <rPh sb="2" eb="3">
      <t>ニュウ</t>
    </rPh>
    <phoneticPr fontId="2"/>
  </si>
  <si>
    <t>残　金</t>
    <rPh sb="0" eb="1">
      <t>ザン</t>
    </rPh>
    <rPh sb="2" eb="3">
      <t>キン</t>
    </rPh>
    <phoneticPr fontId="2"/>
  </si>
  <si>
    <t>合　計</t>
    <rPh sb="0" eb="1">
      <t>ゴウ</t>
    </rPh>
    <rPh sb="2" eb="3">
      <t>ケイ</t>
    </rPh>
    <phoneticPr fontId="2"/>
  </si>
  <si>
    <t>月　日</t>
    <rPh sb="0" eb="1">
      <t>ツキ</t>
    </rPh>
    <rPh sb="2" eb="3">
      <t>ヒ</t>
    </rPh>
    <phoneticPr fontId="2"/>
  </si>
  <si>
    <t>雑　費</t>
    <rPh sb="0" eb="1">
      <t>ザツ</t>
    </rPh>
    <rPh sb="2" eb="3">
      <t>ヒ</t>
    </rPh>
    <phoneticPr fontId="2"/>
  </si>
  <si>
    <t>入　金</t>
    <rPh sb="0" eb="1">
      <t>イ</t>
    </rPh>
    <rPh sb="2" eb="3">
      <t>キン</t>
    </rPh>
    <phoneticPr fontId="2"/>
  </si>
  <si>
    <t>備　考</t>
    <rPh sb="0" eb="1">
      <t>ビ</t>
    </rPh>
    <rPh sb="2" eb="3">
      <t>コウ</t>
    </rPh>
    <phoneticPr fontId="2"/>
  </si>
  <si>
    <t>収入計</t>
    <rPh sb="0" eb="2">
      <t>シュウニュウ</t>
    </rPh>
    <rPh sb="2" eb="3">
      <t>ケイ</t>
    </rPh>
    <phoneticPr fontId="2"/>
  </si>
  <si>
    <t>支出計</t>
    <rPh sb="0" eb="2">
      <t>シシュツ</t>
    </rPh>
    <rPh sb="2" eb="3">
      <t>ケイ</t>
    </rPh>
    <phoneticPr fontId="2"/>
  </si>
  <si>
    <t>帳簿残金</t>
    <rPh sb="0" eb="2">
      <t>チョウボ</t>
    </rPh>
    <rPh sb="2" eb="4">
      <t>ザンキン</t>
    </rPh>
    <phoneticPr fontId="2"/>
  </si>
  <si>
    <t>差　額</t>
    <rPh sb="0" eb="1">
      <t>サ</t>
    </rPh>
    <rPh sb="2" eb="3">
      <t>ガク</t>
    </rPh>
    <phoneticPr fontId="2"/>
  </si>
  <si>
    <t>現金残金</t>
    <rPh sb="0" eb="2">
      <t>ゲンキン</t>
    </rPh>
    <rPh sb="2" eb="4">
      <t>ザンキン</t>
    </rPh>
    <phoneticPr fontId="2"/>
  </si>
  <si>
    <t>☚月末に記入</t>
    <rPh sb="1" eb="3">
      <t>ゲツマツ</t>
    </rPh>
    <rPh sb="4" eb="6">
      <t>キニュウ</t>
    </rPh>
    <phoneticPr fontId="2"/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</si>
  <si>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</si>
  <si>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</si>
  <si>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</si>
  <si>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</si>
  <si>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</si>
  <si>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</si>
  <si>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</si>
  <si>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</si>
  <si>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</si>
  <si>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</si>
  <si>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</si>
  <si>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</si>
  <si>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合計</t>
    <rPh sb="0" eb="2">
      <t>ゴウケイ</t>
    </rPh>
    <phoneticPr fontId="2"/>
  </si>
  <si>
    <t>2024年家計簿 １月</t>
    <rPh sb="4" eb="5">
      <t>ネン</t>
    </rPh>
    <rPh sb="5" eb="8">
      <t>カケイボ</t>
    </rPh>
    <rPh sb="10" eb="11">
      <t>ツキ</t>
    </rPh>
    <phoneticPr fontId="2"/>
  </si>
  <si>
    <t>2024年家計簿 １２月</t>
    <rPh sb="4" eb="5">
      <t>ネン</t>
    </rPh>
    <rPh sb="5" eb="8">
      <t>カケイボ</t>
    </rPh>
    <rPh sb="11" eb="12">
      <t>ツキ</t>
    </rPh>
    <phoneticPr fontId="2"/>
  </si>
  <si>
    <t>2024年家計簿 １１月</t>
    <rPh sb="4" eb="5">
      <t>ネン</t>
    </rPh>
    <rPh sb="5" eb="8">
      <t>カケイボ</t>
    </rPh>
    <rPh sb="11" eb="12">
      <t>ツキ</t>
    </rPh>
    <phoneticPr fontId="2"/>
  </si>
  <si>
    <t>2024年家計簿 １０月</t>
    <rPh sb="4" eb="5">
      <t>ネン</t>
    </rPh>
    <rPh sb="5" eb="8">
      <t>カケイボ</t>
    </rPh>
    <rPh sb="11" eb="12">
      <t>ツキ</t>
    </rPh>
    <phoneticPr fontId="2"/>
  </si>
  <si>
    <t>2024年家計簿 ９月</t>
    <rPh sb="4" eb="5">
      <t>ネン</t>
    </rPh>
    <rPh sb="5" eb="8">
      <t>カケイボ</t>
    </rPh>
    <rPh sb="10" eb="11">
      <t>ツキ</t>
    </rPh>
    <phoneticPr fontId="2"/>
  </si>
  <si>
    <t>2024年家計簿 ８月</t>
    <rPh sb="4" eb="5">
      <t>ネン</t>
    </rPh>
    <rPh sb="5" eb="8">
      <t>カケイボ</t>
    </rPh>
    <rPh sb="10" eb="11">
      <t>ツキ</t>
    </rPh>
    <phoneticPr fontId="2"/>
  </si>
  <si>
    <t>2024年家計簿 ７月</t>
    <rPh sb="4" eb="5">
      <t>ネン</t>
    </rPh>
    <rPh sb="5" eb="8">
      <t>カケイボ</t>
    </rPh>
    <rPh sb="10" eb="11">
      <t>ツキ</t>
    </rPh>
    <phoneticPr fontId="2"/>
  </si>
  <si>
    <t>2024年家計簿 ６月</t>
    <rPh sb="4" eb="5">
      <t>ネン</t>
    </rPh>
    <rPh sb="5" eb="8">
      <t>カケイボ</t>
    </rPh>
    <rPh sb="10" eb="11">
      <t>ツキ</t>
    </rPh>
    <phoneticPr fontId="2"/>
  </si>
  <si>
    <t>2024年家計簿 ５月</t>
    <rPh sb="4" eb="5">
      <t>ネン</t>
    </rPh>
    <rPh sb="5" eb="8">
      <t>カケイボ</t>
    </rPh>
    <rPh sb="10" eb="11">
      <t>ツキ</t>
    </rPh>
    <phoneticPr fontId="2"/>
  </si>
  <si>
    <t>2024年家計簿 ４月</t>
    <rPh sb="4" eb="5">
      <t>ネン</t>
    </rPh>
    <rPh sb="5" eb="8">
      <t>カケイボ</t>
    </rPh>
    <rPh sb="10" eb="11">
      <t>ツキ</t>
    </rPh>
    <phoneticPr fontId="2"/>
  </si>
  <si>
    <t>2024年家計簿 ３月</t>
    <rPh sb="4" eb="5">
      <t>ネン</t>
    </rPh>
    <rPh sb="5" eb="8">
      <t>カケイボ</t>
    </rPh>
    <rPh sb="10" eb="11">
      <t>ツキ</t>
    </rPh>
    <phoneticPr fontId="2"/>
  </si>
  <si>
    <t>2024年家計簿２月</t>
    <rPh sb="4" eb="5">
      <t>ネン</t>
    </rPh>
    <rPh sb="5" eb="8">
      <t>カケイボ</t>
    </rPh>
    <rPh sb="9" eb="10">
      <t>ツキ</t>
    </rPh>
    <phoneticPr fontId="2"/>
  </si>
  <si>
    <t>2024年家計簿総集計表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</si>
</sst>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/m/d;@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6" fontId="0" fillId="0" borderId="1" xfId="0" applyNumberFormat="1" applyBorder="1">
      <alignment vertical="center"/>
    </xf>
    <xf numFmtId="6" fontId="0" fillId="0" borderId="2" xfId="0" applyNumberFormat="1" applyBorder="1">
      <alignment vertical="center"/>
    </xf>
    <xf numFmtId="6" fontId="0" fillId="0" borderId="3" xfId="0" applyNumberFormat="1" applyBorder="1">
      <alignment vertical="center"/>
    </xf>
    <xf numFmtId="6" fontId="0" fillId="0" borderId="0" xfId="0" applyNumberFormat="1">
      <alignment vertical="center"/>
    </xf>
    <xf numFmtId="6" fontId="0" fillId="0" borderId="1" xfId="1" applyNumberFormat="1" applyFont="1" applyBorder="1">
      <alignment vertical="center"/>
    </xf>
    <xf numFmtId="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6" fontId="0" fillId="0" borderId="6" xfId="1" applyNumberFormat="1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9" xfId="0" applyNumberFormat="1" applyBorder="1">
      <alignment vertical="center"/>
    </xf>
    <xf numFmtId="0" fontId="0" fillId="0" borderId="2" xfId="0" applyBorder="1">
      <alignment vertical="center"/>
    </xf>
    <xf numFmtId="6" fontId="0" fillId="0" borderId="2" xfId="1" applyNumberFormat="1" applyFont="1" applyBorder="1">
      <alignment vertical="center"/>
    </xf>
    <xf numFmtId="6" fontId="0" fillId="0" borderId="10" xfId="1" applyNumberFormat="1" applyFont="1" applyBorder="1">
      <alignment vertical="center"/>
    </xf>
    <xf numFmtId="6" fontId="4" fillId="0" borderId="2" xfId="1" applyNumberFormat="1" applyFont="1" applyBorder="1">
      <alignment vertical="center"/>
    </xf>
    <xf numFmtId="6" fontId="4" fillId="0" borderId="10" xfId="1" applyNumberFormat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6" fontId="0" fillId="2" borderId="1" xfId="0" applyNumberFormat="1" applyFill="1" applyBorder="1">
      <alignment vertical="center"/>
    </xf>
    <xf numFmtId="6" fontId="5" fillId="0" borderId="3" xfId="0" applyNumberFormat="1" applyFont="1" applyBorder="1">
      <alignment vertical="center"/>
    </xf>
    <xf numFmtId="0" fontId="6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6" fontId="0" fillId="0" borderId="15" xfId="0" applyNumberFormat="1" applyBorder="1">
      <alignment vertical="center"/>
    </xf>
    <xf numFmtId="0" fontId="0" fillId="0" borderId="16" xfId="0" applyBorder="1" applyAlignment="1">
      <alignment horizontal="center" vertical="center"/>
    </xf>
    <xf numFmtId="6" fontId="0" fillId="0" borderId="17" xfId="0" applyNumberFormat="1" applyBorder="1">
      <alignment vertical="center"/>
    </xf>
    <xf numFmtId="6" fontId="0" fillId="0" borderId="18" xfId="0" applyNumberFormat="1" applyBorder="1">
      <alignment vertical="center"/>
    </xf>
    <xf numFmtId="6" fontId="0" fillId="0" borderId="12" xfId="0" applyNumberFormat="1" applyBorder="1">
      <alignment vertical="center"/>
    </xf>
    <xf numFmtId="6" fontId="0" fillId="0" borderId="13" xfId="0" applyNumberFormat="1" applyBorder="1">
      <alignment vertical="center"/>
    </xf>
    <xf numFmtId="0" fontId="0" fillId="2" borderId="14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yyyy/m/d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yyyy/m/d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yyyy/m/d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yyyy/m/d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yyyy/m/d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yyyy/m/d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yyyy/m/d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yyyy/m/d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6" formatCode="yyyy/m/d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6" formatCode="yyyy/m/d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6" formatCode="yyyy/m/d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Ｐゴシック"/>
        <scheme val="none"/>
      </font>
    </dxf>
    <dxf>
      <border outline="0"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numFmt numFmtId="10" formatCode="&quot;¥&quot;#,##0;[Red]&quot;¥&quot;\-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76" formatCode="yyyy/m/d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3:G10" totalsRowShown="0" headerRowDxfId="143" dataDxfId="141" headerRowBorderDxfId="142" tableBorderDxfId="140" totalsRowBorderDxfId="139" dataCellStyle="桁区切り">
  <autoFilter ref="A3:G10" xr:uid="{00000000-0009-0000-0100-000001000000}"/>
  <sortState xmlns:xlrd2="http://schemas.microsoft.com/office/spreadsheetml/2017/richdata2" ref="A4:G10">
    <sortCondition ref="A3:A10"/>
  </sortState>
  <tableColumns count="7">
    <tableColumn id="1" xr3:uid="{00000000-0010-0000-0000-000001000000}" name="月　日" dataDxfId="138"/>
    <tableColumn id="2" xr3:uid="{00000000-0010-0000-0000-000002000000}" name="科　目" dataDxfId="137"/>
    <tableColumn id="3" xr3:uid="{00000000-0010-0000-0000-000003000000}" name="備　考" dataDxfId="136"/>
    <tableColumn id="4" xr3:uid="{00000000-0010-0000-0000-000004000000}" name="収　入" dataDxfId="135" dataCellStyle="桁区切り"/>
    <tableColumn id="5" xr3:uid="{00000000-0010-0000-0000-000005000000}" name="現金支出" dataDxfId="134" dataCellStyle="桁区切り"/>
    <tableColumn id="6" xr3:uid="{00000000-0010-0000-0000-000006000000}" name="通帳等支出" dataDxfId="133" dataCellStyle="桁区切り"/>
    <tableColumn id="7" xr3:uid="{00000000-0010-0000-0000-000007000000}" name="残　金" dataDxfId="132" dataCellStyle="桁区切り">
      <calculatedColumnFormula>G3+D4-E4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A3:G10" totalsRowShown="0" headerRowDxfId="35" dataDxfId="33" headerRowBorderDxfId="34" tableBorderDxfId="32" totalsRowBorderDxfId="31" dataCellStyle="桁区切り">
  <autoFilter ref="A3:G10" xr:uid="{00000000-0009-0000-0100-00000A000000}"/>
  <sortState xmlns:xlrd2="http://schemas.microsoft.com/office/spreadsheetml/2017/richdata2" ref="A4:G10">
    <sortCondition ref="A3:A10"/>
  </sortState>
  <tableColumns count="7">
    <tableColumn id="1" xr3:uid="{00000000-0010-0000-0900-000001000000}" name="月　日" dataDxfId="30"/>
    <tableColumn id="2" xr3:uid="{00000000-0010-0000-0900-000002000000}" name="科　目" dataDxfId="29"/>
    <tableColumn id="3" xr3:uid="{00000000-0010-0000-0900-000003000000}" name="備　考" dataDxfId="28"/>
    <tableColumn id="4" xr3:uid="{00000000-0010-0000-0900-000004000000}" name="収　入" dataDxfId="27" dataCellStyle="桁区切り"/>
    <tableColumn id="5" xr3:uid="{00000000-0010-0000-0900-000005000000}" name="現金支出" dataDxfId="26" dataCellStyle="桁区切り"/>
    <tableColumn id="6" xr3:uid="{00000000-0010-0000-0900-000006000000}" name="通帳等支出" dataDxfId="25" dataCellStyle="桁区切り"/>
    <tableColumn id="7" xr3:uid="{00000000-0010-0000-0900-000007000000}" name="残　金" dataDxfId="24" dataCellStyle="桁区切り">
      <calculatedColumnFormula>G3+D4-E4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A3:G10" totalsRowShown="0" headerRowDxfId="23" dataDxfId="21" headerRowBorderDxfId="22" tableBorderDxfId="20" totalsRowBorderDxfId="19" dataCellStyle="桁区切り">
  <autoFilter ref="A3:G10" xr:uid="{00000000-0009-0000-0100-00000B000000}"/>
  <sortState xmlns:xlrd2="http://schemas.microsoft.com/office/spreadsheetml/2017/richdata2" ref="A4:G10">
    <sortCondition ref="A3:A10"/>
  </sortState>
  <tableColumns count="7">
    <tableColumn id="1" xr3:uid="{00000000-0010-0000-0A00-000001000000}" name="月　日" dataDxfId="18"/>
    <tableColumn id="2" xr3:uid="{00000000-0010-0000-0A00-000002000000}" name="科　目" dataDxfId="17"/>
    <tableColumn id="3" xr3:uid="{00000000-0010-0000-0A00-000003000000}" name="備　考" dataDxfId="16"/>
    <tableColumn id="4" xr3:uid="{00000000-0010-0000-0A00-000004000000}" name="収　入" dataDxfId="15" dataCellStyle="桁区切り"/>
    <tableColumn id="5" xr3:uid="{00000000-0010-0000-0A00-000005000000}" name="現金支出" dataDxfId="14" dataCellStyle="桁区切り"/>
    <tableColumn id="6" xr3:uid="{00000000-0010-0000-0A00-000006000000}" name="通帳等支出" dataDxfId="13" dataCellStyle="桁区切り"/>
    <tableColumn id="7" xr3:uid="{00000000-0010-0000-0A00-000007000000}" name="残　金" dataDxfId="12" dataCellStyle="桁区切り">
      <calculatedColumnFormula>G3+D4-E4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A3:G10" totalsRowShown="0" headerRowDxfId="11" dataDxfId="9" headerRowBorderDxfId="10" tableBorderDxfId="8" totalsRowBorderDxfId="7" dataCellStyle="桁区切り">
  <autoFilter ref="A3:G10" xr:uid="{00000000-0009-0000-0100-00000C000000}"/>
  <sortState xmlns:xlrd2="http://schemas.microsoft.com/office/spreadsheetml/2017/richdata2" ref="A4:G10">
    <sortCondition ref="A3:A10"/>
  </sortState>
  <tableColumns count="7">
    <tableColumn id="1" xr3:uid="{00000000-0010-0000-0B00-000001000000}" name="月　日" dataDxfId="6"/>
    <tableColumn id="2" xr3:uid="{00000000-0010-0000-0B00-000002000000}" name="科　目" dataDxfId="5"/>
    <tableColumn id="3" xr3:uid="{00000000-0010-0000-0B00-000003000000}" name="備　考" dataDxfId="4"/>
    <tableColumn id="4" xr3:uid="{00000000-0010-0000-0B00-000004000000}" name="収　入" dataDxfId="3" dataCellStyle="桁区切り"/>
    <tableColumn id="5" xr3:uid="{00000000-0010-0000-0B00-000005000000}" name="現金支出" dataDxfId="2" dataCellStyle="桁区切り"/>
    <tableColumn id="6" xr3:uid="{00000000-0010-0000-0B00-000006000000}" name="通帳等支出" dataDxfId="1" dataCellStyle="桁区切り"/>
    <tableColumn id="7" xr3:uid="{00000000-0010-0000-0B00-000007000000}" name="残　金" dataDxfId="0" dataCellStyle="桁区切り">
      <calculatedColumnFormula>G3+D4-E4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A3:G10" totalsRowShown="0" headerRowDxfId="131" dataDxfId="129" headerRowBorderDxfId="130" tableBorderDxfId="128" totalsRowBorderDxfId="127" dataCellStyle="桁区切り">
  <autoFilter ref="A3:G10" xr:uid="{00000000-0009-0000-0100-000002000000}"/>
  <sortState xmlns:xlrd2="http://schemas.microsoft.com/office/spreadsheetml/2017/richdata2" ref="A4:G10">
    <sortCondition ref="A3:A10"/>
  </sortState>
  <tableColumns count="7">
    <tableColumn id="1" xr3:uid="{00000000-0010-0000-0100-000001000000}" name="月　日" dataDxfId="126"/>
    <tableColumn id="2" xr3:uid="{00000000-0010-0000-0100-000002000000}" name="科　目" dataDxfId="125"/>
    <tableColumn id="3" xr3:uid="{00000000-0010-0000-0100-000003000000}" name="備　考" dataDxfId="124"/>
    <tableColumn id="4" xr3:uid="{00000000-0010-0000-0100-000004000000}" name="収　入" dataDxfId="123" dataCellStyle="桁区切り"/>
    <tableColumn id="5" xr3:uid="{00000000-0010-0000-0100-000005000000}" name="現金支出" dataDxfId="122" dataCellStyle="桁区切り"/>
    <tableColumn id="6" xr3:uid="{00000000-0010-0000-0100-000006000000}" name="通帳等支出" dataDxfId="121" dataCellStyle="桁区切り"/>
    <tableColumn id="7" xr3:uid="{00000000-0010-0000-0100-000007000000}" name="残　金" dataDxfId="120" dataCellStyle="桁区切り">
      <calculatedColumnFormula>G3+D4-E4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A3:G10" totalsRowShown="0" headerRowDxfId="119" dataDxfId="117" headerRowBorderDxfId="118" tableBorderDxfId="116" totalsRowBorderDxfId="115" dataCellStyle="桁区切り">
  <autoFilter ref="A3:G10" xr:uid="{00000000-0009-0000-0100-000003000000}"/>
  <sortState xmlns:xlrd2="http://schemas.microsoft.com/office/spreadsheetml/2017/richdata2" ref="A4:G10">
    <sortCondition ref="A3:A10"/>
  </sortState>
  <tableColumns count="7">
    <tableColumn id="1" xr3:uid="{00000000-0010-0000-0200-000001000000}" name="月　日" dataDxfId="114"/>
    <tableColumn id="2" xr3:uid="{00000000-0010-0000-0200-000002000000}" name="科　目" dataDxfId="113"/>
    <tableColumn id="3" xr3:uid="{00000000-0010-0000-0200-000003000000}" name="備　考" dataDxfId="112"/>
    <tableColumn id="4" xr3:uid="{00000000-0010-0000-0200-000004000000}" name="収　入" dataDxfId="111" dataCellStyle="桁区切り"/>
    <tableColumn id="5" xr3:uid="{00000000-0010-0000-0200-000005000000}" name="現金支出" dataDxfId="110" dataCellStyle="桁区切り"/>
    <tableColumn id="6" xr3:uid="{00000000-0010-0000-0200-000006000000}" name="通帳等支出" dataDxfId="109" dataCellStyle="桁区切り"/>
    <tableColumn id="7" xr3:uid="{00000000-0010-0000-0200-000007000000}" name="残　金" dataDxfId="108" dataCellStyle="桁区切り">
      <calculatedColumnFormula>G3+D4-E4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A3:G10" totalsRowShown="0" headerRowDxfId="107" dataDxfId="105" headerRowBorderDxfId="106" tableBorderDxfId="104" totalsRowBorderDxfId="103" dataCellStyle="桁区切り">
  <autoFilter ref="A3:G10" xr:uid="{00000000-0009-0000-0100-000004000000}"/>
  <sortState xmlns:xlrd2="http://schemas.microsoft.com/office/spreadsheetml/2017/richdata2" ref="A4:G10">
    <sortCondition ref="A3:A10"/>
  </sortState>
  <tableColumns count="7">
    <tableColumn id="1" xr3:uid="{00000000-0010-0000-0300-000001000000}" name="月　日" dataDxfId="102"/>
    <tableColumn id="2" xr3:uid="{00000000-0010-0000-0300-000002000000}" name="科　目" dataDxfId="101"/>
    <tableColumn id="3" xr3:uid="{00000000-0010-0000-0300-000003000000}" name="備　考" dataDxfId="100"/>
    <tableColumn id="4" xr3:uid="{00000000-0010-0000-0300-000004000000}" name="収　入" dataDxfId="99" dataCellStyle="桁区切り"/>
    <tableColumn id="5" xr3:uid="{00000000-0010-0000-0300-000005000000}" name="現金支出" dataDxfId="98" dataCellStyle="桁区切り"/>
    <tableColumn id="6" xr3:uid="{00000000-0010-0000-0300-000006000000}" name="通帳等支出" dataDxfId="97" dataCellStyle="桁区切り"/>
    <tableColumn id="7" xr3:uid="{00000000-0010-0000-0300-000007000000}" name="残　金" dataDxfId="96" dataCellStyle="桁区切り">
      <calculatedColumnFormula>G3+D4-E4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A3:G10" totalsRowShown="0" headerRowDxfId="95" dataDxfId="93" headerRowBorderDxfId="94" tableBorderDxfId="92" totalsRowBorderDxfId="91" dataCellStyle="桁区切り">
  <autoFilter ref="A3:G10" xr:uid="{00000000-0009-0000-0100-000005000000}"/>
  <sortState xmlns:xlrd2="http://schemas.microsoft.com/office/spreadsheetml/2017/richdata2" ref="A4:G10">
    <sortCondition ref="A3:A10"/>
  </sortState>
  <tableColumns count="7">
    <tableColumn id="1" xr3:uid="{00000000-0010-0000-0400-000001000000}" name="月　日" dataDxfId="90"/>
    <tableColumn id="2" xr3:uid="{00000000-0010-0000-0400-000002000000}" name="科　目" dataDxfId="89"/>
    <tableColumn id="3" xr3:uid="{00000000-0010-0000-0400-000003000000}" name="備　考" dataDxfId="88"/>
    <tableColumn id="4" xr3:uid="{00000000-0010-0000-0400-000004000000}" name="収　入" dataDxfId="87" dataCellStyle="桁区切り"/>
    <tableColumn id="5" xr3:uid="{00000000-0010-0000-0400-000005000000}" name="現金支出" dataDxfId="86" dataCellStyle="桁区切り"/>
    <tableColumn id="6" xr3:uid="{00000000-0010-0000-0400-000006000000}" name="通帳等支出" dataDxfId="85" dataCellStyle="桁区切り"/>
    <tableColumn id="7" xr3:uid="{00000000-0010-0000-0400-000007000000}" name="残　金" dataDxfId="84" dataCellStyle="桁区切り">
      <calculatedColumnFormula>G3+D4-E4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A3:G10" totalsRowShown="0" headerRowDxfId="83" dataDxfId="81" headerRowBorderDxfId="82" tableBorderDxfId="80" totalsRowBorderDxfId="79" dataCellStyle="桁区切り">
  <autoFilter ref="A3:G10" xr:uid="{00000000-0009-0000-0100-000006000000}"/>
  <sortState xmlns:xlrd2="http://schemas.microsoft.com/office/spreadsheetml/2017/richdata2" ref="A4:G10">
    <sortCondition ref="A3:A10"/>
  </sortState>
  <tableColumns count="7">
    <tableColumn id="1" xr3:uid="{00000000-0010-0000-0500-000001000000}" name="月　日" dataDxfId="78"/>
    <tableColumn id="2" xr3:uid="{00000000-0010-0000-0500-000002000000}" name="科　目" dataDxfId="77"/>
    <tableColumn id="3" xr3:uid="{00000000-0010-0000-0500-000003000000}" name="備　考" dataDxfId="76"/>
    <tableColumn id="4" xr3:uid="{00000000-0010-0000-0500-000004000000}" name="収　入" dataDxfId="75" dataCellStyle="桁区切り"/>
    <tableColumn id="5" xr3:uid="{00000000-0010-0000-0500-000005000000}" name="現金支出" dataDxfId="74" dataCellStyle="桁区切り"/>
    <tableColumn id="6" xr3:uid="{00000000-0010-0000-0500-000006000000}" name="通帳等支出" dataDxfId="73" dataCellStyle="桁区切り"/>
    <tableColumn id="7" xr3:uid="{00000000-0010-0000-0500-000007000000}" name="残　金" dataDxfId="72" dataCellStyle="桁区切り">
      <calculatedColumnFormula>G3+D4-E4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A3:G10" totalsRowShown="0" headerRowDxfId="71" dataDxfId="69" headerRowBorderDxfId="70" tableBorderDxfId="68" totalsRowBorderDxfId="67" dataCellStyle="桁区切り">
  <autoFilter ref="A3:G10" xr:uid="{00000000-0009-0000-0100-000007000000}"/>
  <sortState xmlns:xlrd2="http://schemas.microsoft.com/office/spreadsheetml/2017/richdata2" ref="A4:G10">
    <sortCondition ref="A3:A10"/>
  </sortState>
  <tableColumns count="7">
    <tableColumn id="1" xr3:uid="{00000000-0010-0000-0600-000001000000}" name="月　日" dataDxfId="66"/>
    <tableColumn id="2" xr3:uid="{00000000-0010-0000-0600-000002000000}" name="科　目" dataDxfId="65"/>
    <tableColumn id="3" xr3:uid="{00000000-0010-0000-0600-000003000000}" name="備　考" dataDxfId="64"/>
    <tableColumn id="4" xr3:uid="{00000000-0010-0000-0600-000004000000}" name="収　入" dataDxfId="63" dataCellStyle="桁区切り"/>
    <tableColumn id="5" xr3:uid="{00000000-0010-0000-0600-000005000000}" name="現金支出" dataDxfId="62" dataCellStyle="桁区切り"/>
    <tableColumn id="6" xr3:uid="{00000000-0010-0000-0600-000006000000}" name="通帳等支出" dataDxfId="61" dataCellStyle="桁区切り"/>
    <tableColumn id="7" xr3:uid="{00000000-0010-0000-0600-000007000000}" name="残　金" dataDxfId="60" dataCellStyle="桁区切り">
      <calculatedColumnFormula>G3+D4-E4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A3:G10" totalsRowShown="0" headerRowDxfId="59" dataDxfId="57" headerRowBorderDxfId="58" tableBorderDxfId="56" totalsRowBorderDxfId="55" dataCellStyle="桁区切り">
  <autoFilter ref="A3:G10" xr:uid="{00000000-0009-0000-0100-000008000000}"/>
  <sortState xmlns:xlrd2="http://schemas.microsoft.com/office/spreadsheetml/2017/richdata2" ref="A4:G10">
    <sortCondition ref="A3:A10"/>
  </sortState>
  <tableColumns count="7">
    <tableColumn id="1" xr3:uid="{00000000-0010-0000-0700-000001000000}" name="月　日" dataDxfId="54"/>
    <tableColumn id="2" xr3:uid="{00000000-0010-0000-0700-000002000000}" name="科　目" dataDxfId="53"/>
    <tableColumn id="3" xr3:uid="{00000000-0010-0000-0700-000003000000}" name="備　考" dataDxfId="52"/>
    <tableColumn id="4" xr3:uid="{00000000-0010-0000-0700-000004000000}" name="収　入" dataDxfId="51" dataCellStyle="桁区切り"/>
    <tableColumn id="5" xr3:uid="{00000000-0010-0000-0700-000005000000}" name="現金支出" dataDxfId="50" dataCellStyle="桁区切り"/>
    <tableColumn id="6" xr3:uid="{00000000-0010-0000-0700-000006000000}" name="通帳等支出" dataDxfId="49" dataCellStyle="桁区切り"/>
    <tableColumn id="7" xr3:uid="{00000000-0010-0000-0700-000007000000}" name="残　金" dataDxfId="48" dataCellStyle="桁区切り">
      <calculatedColumnFormula>G3+D4-E4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A3:G10" totalsRowShown="0" headerRowDxfId="47" dataDxfId="45" headerRowBorderDxfId="46" tableBorderDxfId="44" totalsRowBorderDxfId="43" dataCellStyle="桁区切り">
  <autoFilter ref="A3:G10" xr:uid="{00000000-0009-0000-0100-000009000000}"/>
  <sortState xmlns:xlrd2="http://schemas.microsoft.com/office/spreadsheetml/2017/richdata2" ref="A4:G10">
    <sortCondition ref="A3:A10"/>
  </sortState>
  <tableColumns count="7">
    <tableColumn id="1" xr3:uid="{00000000-0010-0000-0800-000001000000}" name="月　日" dataDxfId="42"/>
    <tableColumn id="2" xr3:uid="{00000000-0010-0000-0800-000002000000}" name="科　目" dataDxfId="41"/>
    <tableColumn id="3" xr3:uid="{00000000-0010-0000-0800-000003000000}" name="備　考" dataDxfId="40"/>
    <tableColumn id="4" xr3:uid="{00000000-0010-0000-0800-000004000000}" name="収　入" dataDxfId="39" dataCellStyle="桁区切り"/>
    <tableColumn id="5" xr3:uid="{00000000-0010-0000-0800-000005000000}" name="現金支出" dataDxfId="38" dataCellStyle="桁区切り"/>
    <tableColumn id="6" xr3:uid="{00000000-0010-0000-0800-000006000000}" name="通帳等支出" dataDxfId="37" dataCellStyle="桁区切り"/>
    <tableColumn id="7" xr3:uid="{00000000-0010-0000-0800-000007000000}" name="残　金" dataDxfId="36" dataCellStyle="桁区切り">
      <calculatedColumnFormula>G3+D4-E4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D15" sqref="D15"/>
    </sheetView>
  </sheetViews>
  <sheetFormatPr defaultRowHeight="13" x14ac:dyDescent="0.2"/>
  <cols>
    <col min="1" max="14" width="10.6328125" customWidth="1"/>
  </cols>
  <sheetData>
    <row r="1" spans="1:14" ht="19" x14ac:dyDescent="0.2">
      <c r="A1" s="25" t="s">
        <v>51</v>
      </c>
    </row>
    <row r="2" spans="1:14" ht="13.75" thickBot="1" x14ac:dyDescent="0.25"/>
    <row r="3" spans="1:14" ht="15" customHeight="1" x14ac:dyDescent="0.2">
      <c r="A3" s="26" t="s">
        <v>12</v>
      </c>
      <c r="B3" s="27" t="s">
        <v>26</v>
      </c>
      <c r="C3" s="27" t="s">
        <v>27</v>
      </c>
      <c r="D3" s="27" t="s">
        <v>28</v>
      </c>
      <c r="E3" s="27" t="s">
        <v>29</v>
      </c>
      <c r="F3" s="27" t="s">
        <v>30</v>
      </c>
      <c r="G3" s="27" t="s">
        <v>31</v>
      </c>
      <c r="H3" s="27" t="s">
        <v>32</v>
      </c>
      <c r="I3" s="27" t="s">
        <v>33</v>
      </c>
      <c r="J3" s="27" t="s">
        <v>34</v>
      </c>
      <c r="K3" s="27" t="s">
        <v>35</v>
      </c>
      <c r="L3" s="27" t="s">
        <v>36</v>
      </c>
      <c r="M3" s="27" t="s">
        <v>37</v>
      </c>
      <c r="N3" s="28" t="s">
        <v>38</v>
      </c>
    </row>
    <row r="4" spans="1:14" ht="15" customHeight="1" x14ac:dyDescent="0.2">
      <c r="A4" s="29" t="s">
        <v>5</v>
      </c>
      <c r="B4" s="5">
        <f>'1月'!$L4</f>
        <v>0</v>
      </c>
      <c r="C4" s="5">
        <f>'2月'!$L4</f>
        <v>0</v>
      </c>
      <c r="D4" s="5">
        <f>'3月'!$L4</f>
        <v>0</v>
      </c>
      <c r="E4" s="5">
        <f>'4月'!$L4</f>
        <v>0</v>
      </c>
      <c r="F4" s="5">
        <f>'5月'!$L4</f>
        <v>0</v>
      </c>
      <c r="G4" s="5">
        <f>'6月'!$L4</f>
        <v>0</v>
      </c>
      <c r="H4" s="5">
        <f>'7月'!$L4</f>
        <v>0</v>
      </c>
      <c r="I4" s="5">
        <f>'8月'!$L4</f>
        <v>0</v>
      </c>
      <c r="J4" s="5">
        <f>'9月'!$L4</f>
        <v>0</v>
      </c>
      <c r="K4" s="5">
        <f>'10月'!$L4</f>
        <v>0</v>
      </c>
      <c r="L4" s="5">
        <f>'11月'!$L4</f>
        <v>0</v>
      </c>
      <c r="M4" s="5">
        <f>'12月'!$L4</f>
        <v>0</v>
      </c>
      <c r="N4" s="30">
        <f>SUM(B4:M4)</f>
        <v>0</v>
      </c>
    </row>
    <row r="5" spans="1:14" ht="15" customHeight="1" x14ac:dyDescent="0.2">
      <c r="A5" s="29" t="s">
        <v>0</v>
      </c>
      <c r="B5" s="5">
        <f>'1月'!$L5</f>
        <v>0</v>
      </c>
      <c r="C5" s="5">
        <f>'2月'!$L5</f>
        <v>0</v>
      </c>
      <c r="D5" s="5">
        <f>'3月'!$L5</f>
        <v>0</v>
      </c>
      <c r="E5" s="5">
        <f>'4月'!$L5</f>
        <v>0</v>
      </c>
      <c r="F5" s="5">
        <f>'5月'!$L5</f>
        <v>0</v>
      </c>
      <c r="G5" s="5">
        <f>'6月'!$L5</f>
        <v>0</v>
      </c>
      <c r="H5" s="5">
        <f>'7月'!$L5</f>
        <v>0</v>
      </c>
      <c r="I5" s="5">
        <f>'8月'!$L5</f>
        <v>0</v>
      </c>
      <c r="J5" s="5">
        <f>'9月'!$L5</f>
        <v>0</v>
      </c>
      <c r="K5" s="5">
        <f>'10月'!$L5</f>
        <v>0</v>
      </c>
      <c r="L5" s="5">
        <f>'11月'!$L5</f>
        <v>0</v>
      </c>
      <c r="M5" s="5">
        <f>'12月'!$L5</f>
        <v>0</v>
      </c>
      <c r="N5" s="30">
        <f t="shared" ref="N5:N21" si="0">SUM(B5:M5)</f>
        <v>0</v>
      </c>
    </row>
    <row r="6" spans="1:14" ht="15" customHeight="1" x14ac:dyDescent="0.2">
      <c r="A6" s="29" t="s">
        <v>6</v>
      </c>
      <c r="B6" s="5">
        <f>'1月'!$L6</f>
        <v>0</v>
      </c>
      <c r="C6" s="5">
        <f>'2月'!$L6</f>
        <v>0</v>
      </c>
      <c r="D6" s="5">
        <f>'3月'!$L6</f>
        <v>0</v>
      </c>
      <c r="E6" s="5">
        <f>'4月'!$L6</f>
        <v>0</v>
      </c>
      <c r="F6" s="5">
        <f>'5月'!$L6</f>
        <v>0</v>
      </c>
      <c r="G6" s="5">
        <f>'6月'!$L6</f>
        <v>0</v>
      </c>
      <c r="H6" s="5">
        <f>'7月'!$L6</f>
        <v>0</v>
      </c>
      <c r="I6" s="5">
        <f>'8月'!$L6</f>
        <v>0</v>
      </c>
      <c r="J6" s="5">
        <f>'9月'!$L6</f>
        <v>0</v>
      </c>
      <c r="K6" s="5">
        <f>'10月'!$L6</f>
        <v>0</v>
      </c>
      <c r="L6" s="5">
        <f>'11月'!$L6</f>
        <v>0</v>
      </c>
      <c r="M6" s="5">
        <f>'12月'!$L6</f>
        <v>0</v>
      </c>
      <c r="N6" s="30">
        <f t="shared" si="0"/>
        <v>0</v>
      </c>
    </row>
    <row r="7" spans="1:14" ht="15" customHeight="1" x14ac:dyDescent="0.2">
      <c r="A7" s="29" t="s">
        <v>2</v>
      </c>
      <c r="B7" s="5">
        <f>'1月'!$L7</f>
        <v>0</v>
      </c>
      <c r="C7" s="5">
        <f>'2月'!$L7</f>
        <v>0</v>
      </c>
      <c r="D7" s="5">
        <f>'3月'!$L7</f>
        <v>0</v>
      </c>
      <c r="E7" s="5">
        <f>'4月'!$L7</f>
        <v>0</v>
      </c>
      <c r="F7" s="5">
        <f>'5月'!$L7</f>
        <v>0</v>
      </c>
      <c r="G7" s="5">
        <f>'6月'!$L7</f>
        <v>0</v>
      </c>
      <c r="H7" s="5">
        <f>'7月'!$L7</f>
        <v>0</v>
      </c>
      <c r="I7" s="5">
        <f>'8月'!$L7</f>
        <v>0</v>
      </c>
      <c r="J7" s="5">
        <f>'9月'!$L7</f>
        <v>0</v>
      </c>
      <c r="K7" s="5">
        <f>'10月'!$L7</f>
        <v>0</v>
      </c>
      <c r="L7" s="5">
        <f>'11月'!$L7</f>
        <v>0</v>
      </c>
      <c r="M7" s="5">
        <f>'12月'!$L7</f>
        <v>0</v>
      </c>
      <c r="N7" s="30">
        <f t="shared" si="0"/>
        <v>0</v>
      </c>
    </row>
    <row r="8" spans="1:14" ht="15" customHeight="1" x14ac:dyDescent="0.2">
      <c r="A8" s="29" t="s">
        <v>1</v>
      </c>
      <c r="B8" s="5">
        <f>'1月'!$L8</f>
        <v>0</v>
      </c>
      <c r="C8" s="5">
        <f>'2月'!$L8</f>
        <v>0</v>
      </c>
      <c r="D8" s="5">
        <f>'3月'!$L8</f>
        <v>0</v>
      </c>
      <c r="E8" s="5">
        <f>'4月'!$L8</f>
        <v>0</v>
      </c>
      <c r="F8" s="5">
        <f>'5月'!$L8</f>
        <v>0</v>
      </c>
      <c r="G8" s="5">
        <f>'6月'!$L8</f>
        <v>0</v>
      </c>
      <c r="H8" s="5">
        <f>'7月'!$L8</f>
        <v>0</v>
      </c>
      <c r="I8" s="5">
        <f>'8月'!$L8</f>
        <v>0</v>
      </c>
      <c r="J8" s="5">
        <f>'9月'!$L8</f>
        <v>0</v>
      </c>
      <c r="K8" s="5">
        <f>'10月'!$L8</f>
        <v>0</v>
      </c>
      <c r="L8" s="5">
        <f>'11月'!$L8</f>
        <v>0</v>
      </c>
      <c r="M8" s="5">
        <f>'12月'!$L8</f>
        <v>0</v>
      </c>
      <c r="N8" s="30">
        <f t="shared" si="0"/>
        <v>0</v>
      </c>
    </row>
    <row r="9" spans="1:14" ht="15" customHeight="1" x14ac:dyDescent="0.2">
      <c r="A9" s="29" t="s">
        <v>7</v>
      </c>
      <c r="B9" s="5">
        <f>'1月'!$L9</f>
        <v>0</v>
      </c>
      <c r="C9" s="5">
        <f>'2月'!$L9</f>
        <v>0</v>
      </c>
      <c r="D9" s="5">
        <f>'3月'!$L9</f>
        <v>0</v>
      </c>
      <c r="E9" s="5">
        <f>'4月'!$L9</f>
        <v>0</v>
      </c>
      <c r="F9" s="5">
        <f>'5月'!$L9</f>
        <v>0</v>
      </c>
      <c r="G9" s="5">
        <f>'6月'!$L9</f>
        <v>0</v>
      </c>
      <c r="H9" s="5">
        <f>'7月'!$L9</f>
        <v>0</v>
      </c>
      <c r="I9" s="5">
        <f>'8月'!$L9</f>
        <v>0</v>
      </c>
      <c r="J9" s="5">
        <f>'9月'!$L9</f>
        <v>0</v>
      </c>
      <c r="K9" s="5">
        <f>'10月'!$L9</f>
        <v>0</v>
      </c>
      <c r="L9" s="5">
        <f>'11月'!$L9</f>
        <v>0</v>
      </c>
      <c r="M9" s="5">
        <f>'12月'!$L9</f>
        <v>0</v>
      </c>
      <c r="N9" s="30">
        <f t="shared" si="0"/>
        <v>0</v>
      </c>
    </row>
    <row r="10" spans="1:14" ht="15" customHeight="1" x14ac:dyDescent="0.2">
      <c r="A10" s="29" t="s">
        <v>8</v>
      </c>
      <c r="B10" s="5">
        <f>'1月'!$L10</f>
        <v>0</v>
      </c>
      <c r="C10" s="5">
        <f>'2月'!$L10</f>
        <v>0</v>
      </c>
      <c r="D10" s="5">
        <f>'3月'!$L10</f>
        <v>0</v>
      </c>
      <c r="E10" s="5">
        <f>'4月'!$L10</f>
        <v>0</v>
      </c>
      <c r="F10" s="5">
        <f>'5月'!$L10</f>
        <v>0</v>
      </c>
      <c r="G10" s="5">
        <f>'6月'!$L10</f>
        <v>0</v>
      </c>
      <c r="H10" s="5">
        <f>'7月'!$L10</f>
        <v>0</v>
      </c>
      <c r="I10" s="5">
        <f>'8月'!$L10</f>
        <v>0</v>
      </c>
      <c r="J10" s="5">
        <f>'9月'!$L10</f>
        <v>0</v>
      </c>
      <c r="K10" s="5">
        <f>'10月'!$L10</f>
        <v>0</v>
      </c>
      <c r="L10" s="5">
        <f>'11月'!$L10</f>
        <v>0</v>
      </c>
      <c r="M10" s="5">
        <f>'12月'!$L10</f>
        <v>0</v>
      </c>
      <c r="N10" s="30">
        <f t="shared" si="0"/>
        <v>0</v>
      </c>
    </row>
    <row r="11" spans="1:14" ht="15" customHeight="1" x14ac:dyDescent="0.2">
      <c r="A11" s="29" t="s">
        <v>9</v>
      </c>
      <c r="B11" s="5">
        <f>'1月'!$L11</f>
        <v>0</v>
      </c>
      <c r="C11" s="5">
        <f>'2月'!$L11</f>
        <v>0</v>
      </c>
      <c r="D11" s="5">
        <f>'3月'!$L11</f>
        <v>0</v>
      </c>
      <c r="E11" s="5">
        <f>'4月'!$L11</f>
        <v>0</v>
      </c>
      <c r="F11" s="5">
        <f>'5月'!$L11</f>
        <v>0</v>
      </c>
      <c r="G11" s="5">
        <f>'6月'!$L11</f>
        <v>0</v>
      </c>
      <c r="H11" s="5">
        <f>'7月'!$L11</f>
        <v>0</v>
      </c>
      <c r="I11" s="5">
        <f>'8月'!$L11</f>
        <v>0</v>
      </c>
      <c r="J11" s="5">
        <f>'9月'!$L11</f>
        <v>0</v>
      </c>
      <c r="K11" s="5">
        <f>'10月'!$L11</f>
        <v>0</v>
      </c>
      <c r="L11" s="5">
        <f>'11月'!$L11</f>
        <v>0</v>
      </c>
      <c r="M11" s="5">
        <f>'12月'!$L11</f>
        <v>0</v>
      </c>
      <c r="N11" s="30">
        <f t="shared" si="0"/>
        <v>0</v>
      </c>
    </row>
    <row r="12" spans="1:14" ht="15" customHeight="1" x14ac:dyDescent="0.2">
      <c r="A12" s="29" t="s">
        <v>10</v>
      </c>
      <c r="B12" s="5">
        <f>'1月'!$L12</f>
        <v>0</v>
      </c>
      <c r="C12" s="5">
        <f>'2月'!$L12</f>
        <v>0</v>
      </c>
      <c r="D12" s="5">
        <f>'3月'!$L12</f>
        <v>0</v>
      </c>
      <c r="E12" s="5">
        <f>'4月'!$L12</f>
        <v>0</v>
      </c>
      <c r="F12" s="5">
        <f>'5月'!$L12</f>
        <v>0</v>
      </c>
      <c r="G12" s="5">
        <f>'6月'!$L12</f>
        <v>0</v>
      </c>
      <c r="H12" s="5">
        <f>'7月'!$L12</f>
        <v>0</v>
      </c>
      <c r="I12" s="5">
        <f>'8月'!$L12</f>
        <v>0</v>
      </c>
      <c r="J12" s="5">
        <f>'9月'!$L12</f>
        <v>0</v>
      </c>
      <c r="K12" s="5">
        <f>'10月'!$L12</f>
        <v>0</v>
      </c>
      <c r="L12" s="5">
        <f>'11月'!$L12</f>
        <v>0</v>
      </c>
      <c r="M12" s="5">
        <f>'12月'!$L12</f>
        <v>0</v>
      </c>
      <c r="N12" s="30">
        <f t="shared" si="0"/>
        <v>0</v>
      </c>
    </row>
    <row r="13" spans="1:14" ht="15" customHeight="1" x14ac:dyDescent="0.2">
      <c r="A13" s="29" t="s">
        <v>17</v>
      </c>
      <c r="B13" s="5">
        <f>'1月'!$L13</f>
        <v>0</v>
      </c>
      <c r="C13" s="5">
        <f>'2月'!$L13</f>
        <v>0</v>
      </c>
      <c r="D13" s="5">
        <f>'3月'!$L13</f>
        <v>0</v>
      </c>
      <c r="E13" s="5">
        <f>'4月'!$L13</f>
        <v>0</v>
      </c>
      <c r="F13" s="5">
        <f>'5月'!$L13</f>
        <v>0</v>
      </c>
      <c r="G13" s="5">
        <f>'6月'!$L13</f>
        <v>0</v>
      </c>
      <c r="H13" s="5">
        <f>'7月'!$L13</f>
        <v>0</v>
      </c>
      <c r="I13" s="5">
        <f>'8月'!$L13</f>
        <v>0</v>
      </c>
      <c r="J13" s="5">
        <f>'9月'!$L13</f>
        <v>0</v>
      </c>
      <c r="K13" s="5">
        <f>'10月'!$L13</f>
        <v>0</v>
      </c>
      <c r="L13" s="5">
        <f>'11月'!$L13</f>
        <v>0</v>
      </c>
      <c r="M13" s="5">
        <f>'12月'!$L13</f>
        <v>0</v>
      </c>
      <c r="N13" s="30">
        <f t="shared" si="0"/>
        <v>0</v>
      </c>
    </row>
    <row r="14" spans="1:14" ht="15" customHeight="1" x14ac:dyDescent="0.2">
      <c r="A14" s="29" t="s">
        <v>11</v>
      </c>
      <c r="B14" s="5">
        <f>'1月'!$L14</f>
        <v>0</v>
      </c>
      <c r="C14" s="5">
        <f>'2月'!$L14</f>
        <v>0</v>
      </c>
      <c r="D14" s="5">
        <f>'3月'!$L14</f>
        <v>0</v>
      </c>
      <c r="E14" s="5">
        <f>'4月'!$L14</f>
        <v>0</v>
      </c>
      <c r="F14" s="5">
        <f>'5月'!$L14</f>
        <v>0</v>
      </c>
      <c r="G14" s="5">
        <f>'6月'!$L14</f>
        <v>0</v>
      </c>
      <c r="H14" s="5">
        <f>'7月'!$L14</f>
        <v>0</v>
      </c>
      <c r="I14" s="5">
        <f>'8月'!$L14</f>
        <v>0</v>
      </c>
      <c r="J14" s="5">
        <f>'9月'!$L14</f>
        <v>0</v>
      </c>
      <c r="K14" s="5">
        <f>'10月'!$L14</f>
        <v>0</v>
      </c>
      <c r="L14" s="5">
        <f>'11月'!$L14</f>
        <v>0</v>
      </c>
      <c r="M14" s="5">
        <f>'12月'!$L14</f>
        <v>0</v>
      </c>
      <c r="N14" s="30">
        <f t="shared" si="0"/>
        <v>0</v>
      </c>
    </row>
    <row r="15" spans="1:14" ht="15" customHeight="1" thickBot="1" x14ac:dyDescent="0.25">
      <c r="A15" s="31" t="s">
        <v>18</v>
      </c>
      <c r="B15" s="32">
        <f>'1月'!$L15</f>
        <v>0</v>
      </c>
      <c r="C15" s="32">
        <f>'2月'!$L15</f>
        <v>0</v>
      </c>
      <c r="D15" s="32">
        <f>'3月'!$L15</f>
        <v>0</v>
      </c>
      <c r="E15" s="32">
        <f>'4月'!$L15</f>
        <v>0</v>
      </c>
      <c r="F15" s="32">
        <f>'5月'!$L15</f>
        <v>0</v>
      </c>
      <c r="G15" s="32">
        <f>'6月'!$L15</f>
        <v>0</v>
      </c>
      <c r="H15" s="32">
        <f>'7月'!$L15</f>
        <v>0</v>
      </c>
      <c r="I15" s="32">
        <f>'8月'!$L15</f>
        <v>0</v>
      </c>
      <c r="J15" s="32">
        <f>'9月'!$L15</f>
        <v>0</v>
      </c>
      <c r="K15" s="32">
        <f>'10月'!$L15</f>
        <v>0</v>
      </c>
      <c r="L15" s="32">
        <f>'11月'!$L15</f>
        <v>0</v>
      </c>
      <c r="M15" s="32">
        <f>'12月'!$L15</f>
        <v>0</v>
      </c>
      <c r="N15" s="33">
        <f t="shared" si="0"/>
        <v>0</v>
      </c>
    </row>
    <row r="16" spans="1:14" ht="15" customHeight="1" thickBot="1" x14ac:dyDescent="0.25"/>
    <row r="17" spans="1:14" ht="15" customHeight="1" x14ac:dyDescent="0.2">
      <c r="A17" s="26" t="s">
        <v>20</v>
      </c>
      <c r="B17" s="34">
        <f>'1月'!$L17</f>
        <v>0</v>
      </c>
      <c r="C17" s="34">
        <f>'2月'!$L17</f>
        <v>0</v>
      </c>
      <c r="D17" s="34">
        <f>'3月'!$L17</f>
        <v>0</v>
      </c>
      <c r="E17" s="34">
        <f>'4月'!$L17</f>
        <v>0</v>
      </c>
      <c r="F17" s="34">
        <f>'5月'!$L17</f>
        <v>0</v>
      </c>
      <c r="G17" s="34">
        <f>'6月'!$L17</f>
        <v>0</v>
      </c>
      <c r="H17" s="34">
        <f>'7月'!$L17</f>
        <v>0</v>
      </c>
      <c r="I17" s="34">
        <f>'8月'!$L17</f>
        <v>0</v>
      </c>
      <c r="J17" s="34">
        <f>'9月'!$L17</f>
        <v>0</v>
      </c>
      <c r="K17" s="34">
        <f>'10月'!$L17</f>
        <v>0</v>
      </c>
      <c r="L17" s="34">
        <f>'11月'!$L17</f>
        <v>0</v>
      </c>
      <c r="M17" s="34">
        <f>'12月'!$L17</f>
        <v>0</v>
      </c>
      <c r="N17" s="35">
        <f t="shared" si="0"/>
        <v>0</v>
      </c>
    </row>
    <row r="18" spans="1:14" ht="15" customHeight="1" x14ac:dyDescent="0.2">
      <c r="A18" s="29" t="s">
        <v>21</v>
      </c>
      <c r="B18" s="5">
        <f>'1月'!$L18</f>
        <v>0</v>
      </c>
      <c r="C18" s="5">
        <f>'2月'!$L18</f>
        <v>0</v>
      </c>
      <c r="D18" s="5">
        <f>'3月'!$L18</f>
        <v>0</v>
      </c>
      <c r="E18" s="5">
        <f>'4月'!$L18</f>
        <v>0</v>
      </c>
      <c r="F18" s="5">
        <f>'5月'!$L18</f>
        <v>0</v>
      </c>
      <c r="G18" s="5">
        <f>'6月'!$L18</f>
        <v>0</v>
      </c>
      <c r="H18" s="5">
        <f>'7月'!$L18</f>
        <v>0</v>
      </c>
      <c r="I18" s="5">
        <f>'8月'!$L18</f>
        <v>0</v>
      </c>
      <c r="J18" s="5">
        <f>'9月'!$L18</f>
        <v>0</v>
      </c>
      <c r="K18" s="5">
        <f>'10月'!$L18</f>
        <v>0</v>
      </c>
      <c r="L18" s="5">
        <f>'11月'!$L18</f>
        <v>0</v>
      </c>
      <c r="M18" s="5">
        <f>'12月'!$L18</f>
        <v>0</v>
      </c>
      <c r="N18" s="30">
        <f t="shared" si="0"/>
        <v>0</v>
      </c>
    </row>
    <row r="19" spans="1:14" ht="15" customHeight="1" x14ac:dyDescent="0.2">
      <c r="A19" s="29" t="s">
        <v>22</v>
      </c>
      <c r="B19" s="5">
        <f>'1月'!$L19</f>
        <v>0</v>
      </c>
      <c r="C19" s="5">
        <f>'2月'!$L19</f>
        <v>0</v>
      </c>
      <c r="D19" s="5">
        <f>'3月'!$L19</f>
        <v>0</v>
      </c>
      <c r="E19" s="5">
        <f>'4月'!$L19</f>
        <v>0</v>
      </c>
      <c r="F19" s="5">
        <f>'5月'!$L19</f>
        <v>0</v>
      </c>
      <c r="G19" s="5">
        <f>'6月'!$L19</f>
        <v>0</v>
      </c>
      <c r="H19" s="5">
        <f>'7月'!$L19</f>
        <v>0</v>
      </c>
      <c r="I19" s="5">
        <f>'8月'!$L19</f>
        <v>0</v>
      </c>
      <c r="J19" s="5">
        <f>'9月'!$L19</f>
        <v>0</v>
      </c>
      <c r="K19" s="5">
        <f>'10月'!$L19</f>
        <v>0</v>
      </c>
      <c r="L19" s="5">
        <f>'11月'!$L19</f>
        <v>0</v>
      </c>
      <c r="M19" s="5">
        <f>'12月'!$L19</f>
        <v>0</v>
      </c>
      <c r="N19" s="30">
        <f t="shared" si="0"/>
        <v>0</v>
      </c>
    </row>
    <row r="20" spans="1:14" ht="15" customHeight="1" x14ac:dyDescent="0.2">
      <c r="A20" s="36" t="s">
        <v>24</v>
      </c>
      <c r="B20" s="5">
        <f>'1月'!$L20</f>
        <v>0</v>
      </c>
      <c r="C20" s="5">
        <f>'2月'!$L20</f>
        <v>0</v>
      </c>
      <c r="D20" s="5">
        <f>'3月'!$L20</f>
        <v>0</v>
      </c>
      <c r="E20" s="5">
        <f>'4月'!$L20</f>
        <v>0</v>
      </c>
      <c r="F20" s="5">
        <f>'5月'!$L20</f>
        <v>0</v>
      </c>
      <c r="G20" s="5">
        <f>'6月'!$L20</f>
        <v>0</v>
      </c>
      <c r="H20" s="5">
        <f>'7月'!$L20</f>
        <v>0</v>
      </c>
      <c r="I20" s="5">
        <f>'8月'!$L20</f>
        <v>0</v>
      </c>
      <c r="J20" s="5">
        <f>'9月'!$L20</f>
        <v>0</v>
      </c>
      <c r="K20" s="5">
        <f>'10月'!$L20</f>
        <v>0</v>
      </c>
      <c r="L20" s="5">
        <f>'11月'!$L20</f>
        <v>0</v>
      </c>
      <c r="M20" s="5">
        <f>'12月'!$L20</f>
        <v>0</v>
      </c>
      <c r="N20" s="30">
        <f t="shared" si="0"/>
        <v>0</v>
      </c>
    </row>
    <row r="21" spans="1:14" ht="15" customHeight="1" thickBot="1" x14ac:dyDescent="0.25">
      <c r="A21" s="31" t="s">
        <v>23</v>
      </c>
      <c r="B21" s="32">
        <f>'1月'!$L21</f>
        <v>0</v>
      </c>
      <c r="C21" s="32">
        <f>'2月'!$L21</f>
        <v>0</v>
      </c>
      <c r="D21" s="32">
        <f>'3月'!$L21</f>
        <v>0</v>
      </c>
      <c r="E21" s="32">
        <f>'4月'!$L21</f>
        <v>0</v>
      </c>
      <c r="F21" s="32">
        <f>'5月'!$L21</f>
        <v>0</v>
      </c>
      <c r="G21" s="32">
        <f>'6月'!$L21</f>
        <v>0</v>
      </c>
      <c r="H21" s="32">
        <f>'7月'!$L21</f>
        <v>0</v>
      </c>
      <c r="I21" s="32">
        <f>'8月'!$L21</f>
        <v>0</v>
      </c>
      <c r="J21" s="32">
        <f>'9月'!$L21</f>
        <v>0</v>
      </c>
      <c r="K21" s="32">
        <f>'10月'!$L21</f>
        <v>0</v>
      </c>
      <c r="L21" s="32">
        <f>'11月'!$L21</f>
        <v>0</v>
      </c>
      <c r="M21" s="32">
        <f>'12月'!$L21</f>
        <v>0</v>
      </c>
      <c r="N21" s="33">
        <f t="shared" si="0"/>
        <v>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1"/>
  <sheetViews>
    <sheetView tabSelected="1" zoomScaleNormal="100" workbookViewId="0">
      <selection activeCell="D15" sqref="D15"/>
    </sheetView>
  </sheetViews>
  <sheetFormatPr defaultRowHeight="13" x14ac:dyDescent="0.2"/>
  <cols>
    <col min="1" max="5" width="11.81640625" customWidth="1"/>
    <col min="6" max="6" width="12.08984375" customWidth="1"/>
    <col min="7" max="7" width="11.81640625" customWidth="1"/>
    <col min="8" max="8" width="3.1796875" customWidth="1"/>
    <col min="9" max="12" width="11.81640625" customWidth="1"/>
  </cols>
  <sheetData>
    <row r="1" spans="1:12" ht="19" x14ac:dyDescent="0.2">
      <c r="A1" s="1" t="s">
        <v>43</v>
      </c>
    </row>
    <row r="3" spans="1:12" x14ac:dyDescent="0.2">
      <c r="A3" s="13" t="s">
        <v>16</v>
      </c>
      <c r="B3" s="14" t="s">
        <v>12</v>
      </c>
      <c r="C3" s="14" t="s">
        <v>19</v>
      </c>
      <c r="D3" s="14" t="s">
        <v>13</v>
      </c>
      <c r="E3" s="14" t="s">
        <v>3</v>
      </c>
      <c r="F3" s="14" t="s">
        <v>4</v>
      </c>
      <c r="G3" s="15" t="s">
        <v>14</v>
      </c>
      <c r="H3" s="2"/>
      <c r="I3" s="3" t="s">
        <v>12</v>
      </c>
      <c r="J3" s="3" t="s">
        <v>3</v>
      </c>
      <c r="K3" s="3" t="s">
        <v>4</v>
      </c>
      <c r="L3" s="3" t="s">
        <v>15</v>
      </c>
    </row>
    <row r="4" spans="1:12" x14ac:dyDescent="0.2">
      <c r="A4" s="11"/>
      <c r="B4" s="4" t="s">
        <v>11</v>
      </c>
      <c r="C4" s="4"/>
      <c r="D4" s="9"/>
      <c r="E4" s="9"/>
      <c r="F4" s="9"/>
      <c r="G4" s="12">
        <f>D4</f>
        <v>0</v>
      </c>
      <c r="I4" s="3" t="s">
        <v>5</v>
      </c>
      <c r="J4" s="5">
        <f>SUMIF(テーブル9[科　目],I4,テーブル9[現金支出])</f>
        <v>0</v>
      </c>
      <c r="K4" s="5">
        <f>SUMIF(テーブル9[科　目],I4,テーブル9[通帳等支出])</f>
        <v>0</v>
      </c>
      <c r="L4" s="5">
        <f>SUM(J4:K4)</f>
        <v>0</v>
      </c>
    </row>
    <row r="5" spans="1:12" x14ac:dyDescent="0.2">
      <c r="A5" s="11"/>
      <c r="B5" s="4"/>
      <c r="C5" s="4"/>
      <c r="D5" s="9"/>
      <c r="E5" s="9"/>
      <c r="F5" s="9"/>
      <c r="G5" s="12">
        <f t="shared" ref="G5:G10" si="0">G4+D5-E5</f>
        <v>0</v>
      </c>
      <c r="I5" s="3" t="s">
        <v>0</v>
      </c>
      <c r="J5" s="5">
        <f>SUMIF(テーブル9[科　目],I5,テーブル9[現金支出])</f>
        <v>0</v>
      </c>
      <c r="K5" s="5">
        <f>SUMIF(テーブル9[科　目],I5,テーブル9[通帳等支出])</f>
        <v>0</v>
      </c>
      <c r="L5" s="5">
        <f t="shared" ref="L5:L17" si="1">SUM(J5:K5)</f>
        <v>0</v>
      </c>
    </row>
    <row r="6" spans="1:12" x14ac:dyDescent="0.2">
      <c r="A6" s="11"/>
      <c r="B6" s="4"/>
      <c r="C6" s="4"/>
      <c r="D6" s="9"/>
      <c r="E6" s="9"/>
      <c r="F6" s="9"/>
      <c r="G6" s="12">
        <f t="shared" si="0"/>
        <v>0</v>
      </c>
      <c r="I6" s="3" t="s">
        <v>6</v>
      </c>
      <c r="J6" s="5">
        <f>SUMIF(テーブル9[科　目],I6,テーブル9[現金支出])</f>
        <v>0</v>
      </c>
      <c r="K6" s="5">
        <f>SUMIF(テーブル9[科　目],I6,テーブル9[通帳等支出])</f>
        <v>0</v>
      </c>
      <c r="L6" s="5">
        <f t="shared" si="1"/>
        <v>0</v>
      </c>
    </row>
    <row r="7" spans="1:12" x14ac:dyDescent="0.2">
      <c r="A7" s="11"/>
      <c r="B7" s="4"/>
      <c r="C7" s="4"/>
      <c r="D7" s="9"/>
      <c r="E7" s="9"/>
      <c r="F7" s="9"/>
      <c r="G7" s="12">
        <f t="shared" si="0"/>
        <v>0</v>
      </c>
      <c r="I7" s="3" t="s">
        <v>2</v>
      </c>
      <c r="J7" s="5">
        <f>SUMIF(テーブル9[科　目],I7,テーブル9[現金支出])</f>
        <v>0</v>
      </c>
      <c r="K7" s="5">
        <f>SUMIF(テーブル9[科　目],I7,テーブル9[通帳等支出])</f>
        <v>0</v>
      </c>
      <c r="L7" s="5">
        <f t="shared" si="1"/>
        <v>0</v>
      </c>
    </row>
    <row r="8" spans="1:12" x14ac:dyDescent="0.2">
      <c r="A8" s="11"/>
      <c r="B8" s="4"/>
      <c r="C8" s="4"/>
      <c r="D8" s="9"/>
      <c r="E8" s="9"/>
      <c r="F8" s="9"/>
      <c r="G8" s="12">
        <f t="shared" si="0"/>
        <v>0</v>
      </c>
      <c r="I8" s="3" t="s">
        <v>1</v>
      </c>
      <c r="J8" s="5">
        <f>SUMIF(テーブル9[科　目],I8,テーブル9[現金支出])</f>
        <v>0</v>
      </c>
      <c r="K8" s="5">
        <f>SUMIF(テーブル9[科　目],I8,テーブル9[通帳等支出])</f>
        <v>0</v>
      </c>
      <c r="L8" s="5">
        <f t="shared" si="1"/>
        <v>0</v>
      </c>
    </row>
    <row r="9" spans="1:12" x14ac:dyDescent="0.2">
      <c r="A9" s="16"/>
      <c r="B9" s="17"/>
      <c r="C9" s="17"/>
      <c r="D9" s="18"/>
      <c r="E9" s="18"/>
      <c r="F9" s="18"/>
      <c r="G9" s="19">
        <f t="shared" si="0"/>
        <v>0</v>
      </c>
      <c r="I9" s="3" t="s">
        <v>7</v>
      </c>
      <c r="J9" s="5">
        <f>SUMIF(テーブル9[科　目],I9,テーブル9[現金支出])</f>
        <v>0</v>
      </c>
      <c r="K9" s="5">
        <f>SUMIF(テーブル9[科　目],I9,テーブル9[通帳等支出])</f>
        <v>0</v>
      </c>
      <c r="L9" s="5">
        <f t="shared" si="1"/>
        <v>0</v>
      </c>
    </row>
    <row r="10" spans="1:12" x14ac:dyDescent="0.2">
      <c r="A10" s="16"/>
      <c r="B10" s="17"/>
      <c r="C10" s="17"/>
      <c r="D10" s="20"/>
      <c r="E10" s="20"/>
      <c r="F10" s="20"/>
      <c r="G10" s="21">
        <f t="shared" si="0"/>
        <v>0</v>
      </c>
      <c r="I10" s="3" t="s">
        <v>8</v>
      </c>
      <c r="J10" s="5">
        <f>SUMIF(テーブル9[科　目],I10,テーブル9[現金支出])</f>
        <v>0</v>
      </c>
      <c r="K10" s="5">
        <f>SUMIF(テーブル9[科　目],I10,テーブル9[通帳等支出])</f>
        <v>0</v>
      </c>
      <c r="L10" s="5">
        <f t="shared" si="1"/>
        <v>0</v>
      </c>
    </row>
    <row r="11" spans="1:12" x14ac:dyDescent="0.2">
      <c r="I11" s="3" t="s">
        <v>9</v>
      </c>
      <c r="J11" s="5">
        <f>SUMIF(テーブル9[科　目],I11,テーブル9[現金支出])</f>
        <v>0</v>
      </c>
      <c r="K11" s="5">
        <f>SUMIF(テーブル9[科　目],I11,テーブル9[通帳等支出])</f>
        <v>0</v>
      </c>
      <c r="L11" s="5">
        <f t="shared" si="1"/>
        <v>0</v>
      </c>
    </row>
    <row r="12" spans="1:12" x14ac:dyDescent="0.2">
      <c r="I12" s="3" t="s">
        <v>10</v>
      </c>
      <c r="J12" s="5">
        <f>SUMIF(テーブル9[科　目],I12,テーブル9[現金支出])</f>
        <v>0</v>
      </c>
      <c r="K12" s="5">
        <f>SUMIF(テーブル9[科　目],I12,テーブル9[通帳等支出])</f>
        <v>0</v>
      </c>
      <c r="L12" s="5">
        <f t="shared" si="1"/>
        <v>0</v>
      </c>
    </row>
    <row r="13" spans="1:12" x14ac:dyDescent="0.2">
      <c r="I13" s="3" t="s">
        <v>17</v>
      </c>
      <c r="J13" s="5">
        <f>SUMIF(テーブル9[科　目],I13,テーブル9[現金支出])</f>
        <v>0</v>
      </c>
      <c r="K13" s="5">
        <f>SUMIF(テーブル9[科　目],I13,テーブル9[通帳等支出])</f>
        <v>0</v>
      </c>
      <c r="L13" s="5">
        <f t="shared" si="1"/>
        <v>0</v>
      </c>
    </row>
    <row r="14" spans="1:12" x14ac:dyDescent="0.2">
      <c r="I14" s="3" t="s">
        <v>11</v>
      </c>
      <c r="J14" s="5">
        <f>SUMIF(テーブル9[科　目],I14,テーブル9[収　入])</f>
        <v>0</v>
      </c>
      <c r="K14" s="7"/>
      <c r="L14" s="5">
        <f t="shared" si="1"/>
        <v>0</v>
      </c>
    </row>
    <row r="15" spans="1:12" x14ac:dyDescent="0.2">
      <c r="I15" s="3" t="s">
        <v>18</v>
      </c>
      <c r="J15" s="5">
        <f>SUMIF(テーブル9[科　目],I15,テーブル9[収　入])</f>
        <v>0</v>
      </c>
      <c r="K15" s="7"/>
      <c r="L15" s="5">
        <f t="shared" si="1"/>
        <v>0</v>
      </c>
    </row>
    <row r="16" spans="1:12" ht="13.25" x14ac:dyDescent="0.2">
      <c r="J16" s="8"/>
      <c r="K16" s="8"/>
    </row>
    <row r="17" spans="9:12" x14ac:dyDescent="0.2">
      <c r="I17" s="3" t="s">
        <v>20</v>
      </c>
      <c r="J17" s="9">
        <f>SUM(J14:J15)</f>
        <v>0</v>
      </c>
      <c r="K17" s="10"/>
      <c r="L17" s="5">
        <f t="shared" si="1"/>
        <v>0</v>
      </c>
    </row>
    <row r="18" spans="9:12" x14ac:dyDescent="0.2">
      <c r="I18" s="3" t="s">
        <v>21</v>
      </c>
      <c r="J18" s="9">
        <f>SUM(J4:J13)</f>
        <v>0</v>
      </c>
      <c r="K18" s="9">
        <f>SUM(K4:K13)</f>
        <v>0</v>
      </c>
      <c r="L18" s="5">
        <f>SUM(J18:K18)</f>
        <v>0</v>
      </c>
    </row>
    <row r="19" spans="9:12" x14ac:dyDescent="0.2">
      <c r="I19" s="3" t="s">
        <v>22</v>
      </c>
      <c r="J19" s="5">
        <f>J17-J18</f>
        <v>0</v>
      </c>
      <c r="K19" s="6"/>
      <c r="L19" s="5">
        <f t="shared" ref="L19:L21" si="2">SUM(J19:K19)</f>
        <v>0</v>
      </c>
    </row>
    <row r="20" spans="9:12" x14ac:dyDescent="0.2">
      <c r="I20" s="22" t="s">
        <v>24</v>
      </c>
      <c r="J20" s="23"/>
      <c r="K20" s="24" t="s">
        <v>25</v>
      </c>
      <c r="L20" s="5">
        <f t="shared" si="2"/>
        <v>0</v>
      </c>
    </row>
    <row r="21" spans="9:12" x14ac:dyDescent="0.2">
      <c r="I21" s="3" t="s">
        <v>23</v>
      </c>
      <c r="J21" s="5">
        <f>J20-J19</f>
        <v>0</v>
      </c>
      <c r="K21" s="7"/>
      <c r="L21" s="5">
        <f t="shared" si="2"/>
        <v>0</v>
      </c>
    </row>
  </sheetData>
  <phoneticPr fontId="2"/>
  <dataValidations count="1">
    <dataValidation type="list" allowBlank="1" showInputMessage="1" showErrorMessage="1" sqref="B4:B10" xr:uid="{00000000-0002-0000-0900-000000000000}">
      <formula1>$I$4:$I$15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1"/>
  <sheetViews>
    <sheetView tabSelected="1" zoomScaleNormal="100" workbookViewId="0">
      <selection activeCell="D15" sqref="D15"/>
    </sheetView>
  </sheetViews>
  <sheetFormatPr defaultRowHeight="13" x14ac:dyDescent="0.2"/>
  <cols>
    <col min="1" max="5" width="11.81640625" customWidth="1"/>
    <col min="6" max="6" width="12.08984375" customWidth="1"/>
    <col min="7" max="7" width="11.81640625" customWidth="1"/>
    <col min="8" max="8" width="3.1796875" customWidth="1"/>
    <col min="9" max="12" width="11.81640625" customWidth="1"/>
  </cols>
  <sheetData>
    <row r="1" spans="1:12" ht="19" x14ac:dyDescent="0.2">
      <c r="A1" s="1" t="s">
        <v>42</v>
      </c>
    </row>
    <row r="3" spans="1:12" x14ac:dyDescent="0.2">
      <c r="A3" s="13" t="s">
        <v>16</v>
      </c>
      <c r="B3" s="14" t="s">
        <v>12</v>
      </c>
      <c r="C3" s="14" t="s">
        <v>19</v>
      </c>
      <c r="D3" s="14" t="s">
        <v>13</v>
      </c>
      <c r="E3" s="14" t="s">
        <v>3</v>
      </c>
      <c r="F3" s="14" t="s">
        <v>4</v>
      </c>
      <c r="G3" s="15" t="s">
        <v>14</v>
      </c>
      <c r="H3" s="2"/>
      <c r="I3" s="3" t="s">
        <v>12</v>
      </c>
      <c r="J3" s="3" t="s">
        <v>3</v>
      </c>
      <c r="K3" s="3" t="s">
        <v>4</v>
      </c>
      <c r="L3" s="3" t="s">
        <v>15</v>
      </c>
    </row>
    <row r="4" spans="1:12" x14ac:dyDescent="0.2">
      <c r="A4" s="11"/>
      <c r="B4" s="4" t="s">
        <v>11</v>
      </c>
      <c r="C4" s="4"/>
      <c r="D4" s="9"/>
      <c r="E4" s="9"/>
      <c r="F4" s="9"/>
      <c r="G4" s="12">
        <f>D4</f>
        <v>0</v>
      </c>
      <c r="I4" s="3" t="s">
        <v>5</v>
      </c>
      <c r="J4" s="5">
        <f>SUMIF(テーブル10[科　目],I4,テーブル10[現金支出])</f>
        <v>0</v>
      </c>
      <c r="K4" s="5">
        <f>SUMIF(テーブル10[科　目],I4,テーブル10[通帳等支出])</f>
        <v>0</v>
      </c>
      <c r="L4" s="5">
        <f>SUM(J4:K4)</f>
        <v>0</v>
      </c>
    </row>
    <row r="5" spans="1:12" x14ac:dyDescent="0.2">
      <c r="A5" s="11"/>
      <c r="B5" s="4"/>
      <c r="C5" s="4"/>
      <c r="D5" s="9"/>
      <c r="E5" s="9"/>
      <c r="F5" s="9"/>
      <c r="G5" s="12">
        <f t="shared" ref="G5:G10" si="0">G4+D5-E5</f>
        <v>0</v>
      </c>
      <c r="I5" s="3" t="s">
        <v>0</v>
      </c>
      <c r="J5" s="5">
        <f>SUMIF(テーブル10[科　目],I5,テーブル10[現金支出])</f>
        <v>0</v>
      </c>
      <c r="K5" s="5">
        <f>SUMIF(テーブル10[科　目],I5,テーブル10[通帳等支出])</f>
        <v>0</v>
      </c>
      <c r="L5" s="5">
        <f t="shared" ref="L5:L17" si="1">SUM(J5:K5)</f>
        <v>0</v>
      </c>
    </row>
    <row r="6" spans="1:12" x14ac:dyDescent="0.2">
      <c r="A6" s="11"/>
      <c r="B6" s="4"/>
      <c r="C6" s="4"/>
      <c r="D6" s="9"/>
      <c r="E6" s="9"/>
      <c r="F6" s="9"/>
      <c r="G6" s="12">
        <f t="shared" si="0"/>
        <v>0</v>
      </c>
      <c r="I6" s="3" t="s">
        <v>6</v>
      </c>
      <c r="J6" s="5">
        <f>SUMIF(テーブル10[科　目],I6,テーブル10[現金支出])</f>
        <v>0</v>
      </c>
      <c r="K6" s="5">
        <f>SUMIF(テーブル10[科　目],I6,テーブル10[通帳等支出])</f>
        <v>0</v>
      </c>
      <c r="L6" s="5">
        <f t="shared" si="1"/>
        <v>0</v>
      </c>
    </row>
    <row r="7" spans="1:12" x14ac:dyDescent="0.2">
      <c r="A7" s="11"/>
      <c r="B7" s="4"/>
      <c r="C7" s="4"/>
      <c r="D7" s="9"/>
      <c r="E7" s="9"/>
      <c r="F7" s="9"/>
      <c r="G7" s="12">
        <f t="shared" si="0"/>
        <v>0</v>
      </c>
      <c r="I7" s="3" t="s">
        <v>2</v>
      </c>
      <c r="J7" s="5">
        <f>SUMIF(テーブル10[科　目],I7,テーブル10[現金支出])</f>
        <v>0</v>
      </c>
      <c r="K7" s="5">
        <f>SUMIF(テーブル10[科　目],I7,テーブル10[通帳等支出])</f>
        <v>0</v>
      </c>
      <c r="L7" s="5">
        <f t="shared" si="1"/>
        <v>0</v>
      </c>
    </row>
    <row r="8" spans="1:12" x14ac:dyDescent="0.2">
      <c r="A8" s="11"/>
      <c r="B8" s="4"/>
      <c r="C8" s="4"/>
      <c r="D8" s="9"/>
      <c r="E8" s="9"/>
      <c r="F8" s="9"/>
      <c r="G8" s="12">
        <f t="shared" si="0"/>
        <v>0</v>
      </c>
      <c r="I8" s="3" t="s">
        <v>1</v>
      </c>
      <c r="J8" s="5">
        <f>SUMIF(テーブル10[科　目],I8,テーブル10[現金支出])</f>
        <v>0</v>
      </c>
      <c r="K8" s="5">
        <f>SUMIF(テーブル10[科　目],I8,テーブル10[通帳等支出])</f>
        <v>0</v>
      </c>
      <c r="L8" s="5">
        <f t="shared" si="1"/>
        <v>0</v>
      </c>
    </row>
    <row r="9" spans="1:12" x14ac:dyDescent="0.2">
      <c r="A9" s="16"/>
      <c r="B9" s="17"/>
      <c r="C9" s="17"/>
      <c r="D9" s="18"/>
      <c r="E9" s="18"/>
      <c r="F9" s="18"/>
      <c r="G9" s="19">
        <f t="shared" si="0"/>
        <v>0</v>
      </c>
      <c r="I9" s="3" t="s">
        <v>7</v>
      </c>
      <c r="J9" s="5">
        <f>SUMIF(テーブル10[科　目],I9,テーブル10[現金支出])</f>
        <v>0</v>
      </c>
      <c r="K9" s="5">
        <f>SUMIF(テーブル10[科　目],I9,テーブル10[通帳等支出])</f>
        <v>0</v>
      </c>
      <c r="L9" s="5">
        <f t="shared" si="1"/>
        <v>0</v>
      </c>
    </row>
    <row r="10" spans="1:12" x14ac:dyDescent="0.2">
      <c r="A10" s="16"/>
      <c r="B10" s="17"/>
      <c r="C10" s="17"/>
      <c r="D10" s="20"/>
      <c r="E10" s="20"/>
      <c r="F10" s="20"/>
      <c r="G10" s="21">
        <f t="shared" si="0"/>
        <v>0</v>
      </c>
      <c r="I10" s="3" t="s">
        <v>8</v>
      </c>
      <c r="J10" s="5">
        <f>SUMIF(テーブル10[科　目],I10,テーブル10[現金支出])</f>
        <v>0</v>
      </c>
      <c r="K10" s="5">
        <f>SUMIF(テーブル10[科　目],I10,テーブル10[通帳等支出])</f>
        <v>0</v>
      </c>
      <c r="L10" s="5">
        <f t="shared" si="1"/>
        <v>0</v>
      </c>
    </row>
    <row r="11" spans="1:12" x14ac:dyDescent="0.2">
      <c r="I11" s="3" t="s">
        <v>9</v>
      </c>
      <c r="J11" s="5">
        <f>SUMIF(テーブル10[科　目],I11,テーブル10[現金支出])</f>
        <v>0</v>
      </c>
      <c r="K11" s="5">
        <f>SUMIF(テーブル10[科　目],I11,テーブル10[通帳等支出])</f>
        <v>0</v>
      </c>
      <c r="L11" s="5">
        <f t="shared" si="1"/>
        <v>0</v>
      </c>
    </row>
    <row r="12" spans="1:12" x14ac:dyDescent="0.2">
      <c r="I12" s="3" t="s">
        <v>10</v>
      </c>
      <c r="J12" s="5">
        <f>SUMIF(テーブル10[科　目],I12,テーブル10[現金支出])</f>
        <v>0</v>
      </c>
      <c r="K12" s="5">
        <f>SUMIF(テーブル10[科　目],I12,テーブル10[通帳等支出])</f>
        <v>0</v>
      </c>
      <c r="L12" s="5">
        <f t="shared" si="1"/>
        <v>0</v>
      </c>
    </row>
    <row r="13" spans="1:12" x14ac:dyDescent="0.2">
      <c r="I13" s="3" t="s">
        <v>17</v>
      </c>
      <c r="J13" s="5">
        <f>SUMIF(テーブル10[科　目],I13,テーブル10[現金支出])</f>
        <v>0</v>
      </c>
      <c r="K13" s="5">
        <f>SUMIF(テーブル10[科　目],I13,テーブル10[通帳等支出])</f>
        <v>0</v>
      </c>
      <c r="L13" s="5">
        <f t="shared" si="1"/>
        <v>0</v>
      </c>
    </row>
    <row r="14" spans="1:12" x14ac:dyDescent="0.2">
      <c r="I14" s="3" t="s">
        <v>11</v>
      </c>
      <c r="J14" s="5">
        <f>SUMIF(テーブル10[科　目],I14,テーブル10[収　入])</f>
        <v>0</v>
      </c>
      <c r="K14" s="7"/>
      <c r="L14" s="5">
        <f t="shared" si="1"/>
        <v>0</v>
      </c>
    </row>
    <row r="15" spans="1:12" x14ac:dyDescent="0.2">
      <c r="I15" s="3" t="s">
        <v>18</v>
      </c>
      <c r="J15" s="5">
        <f>SUMIF(テーブル10[科　目],I15,テーブル10[収　入])</f>
        <v>0</v>
      </c>
      <c r="K15" s="7"/>
      <c r="L15" s="5">
        <f t="shared" si="1"/>
        <v>0</v>
      </c>
    </row>
    <row r="16" spans="1:12" ht="13.25" x14ac:dyDescent="0.2">
      <c r="J16" s="8"/>
      <c r="K16" s="8"/>
    </row>
    <row r="17" spans="9:12" x14ac:dyDescent="0.2">
      <c r="I17" s="3" t="s">
        <v>20</v>
      </c>
      <c r="J17" s="9">
        <f>SUM(J14:J15)</f>
        <v>0</v>
      </c>
      <c r="K17" s="10"/>
      <c r="L17" s="5">
        <f t="shared" si="1"/>
        <v>0</v>
      </c>
    </row>
    <row r="18" spans="9:12" x14ac:dyDescent="0.2">
      <c r="I18" s="3" t="s">
        <v>21</v>
      </c>
      <c r="J18" s="9">
        <f>SUM(J4:J13)</f>
        <v>0</v>
      </c>
      <c r="K18" s="9">
        <f>SUM(K4:K13)</f>
        <v>0</v>
      </c>
      <c r="L18" s="5">
        <f>SUM(J18:K18)</f>
        <v>0</v>
      </c>
    </row>
    <row r="19" spans="9:12" x14ac:dyDescent="0.2">
      <c r="I19" s="3" t="s">
        <v>22</v>
      </c>
      <c r="J19" s="5">
        <f>J17-J18</f>
        <v>0</v>
      </c>
      <c r="K19" s="6"/>
      <c r="L19" s="5">
        <f t="shared" ref="L19:L21" si="2">SUM(J19:K19)</f>
        <v>0</v>
      </c>
    </row>
    <row r="20" spans="9:12" x14ac:dyDescent="0.2">
      <c r="I20" s="22" t="s">
        <v>24</v>
      </c>
      <c r="J20" s="23"/>
      <c r="K20" s="24" t="s">
        <v>25</v>
      </c>
      <c r="L20" s="5">
        <f t="shared" si="2"/>
        <v>0</v>
      </c>
    </row>
    <row r="21" spans="9:12" x14ac:dyDescent="0.2">
      <c r="I21" s="3" t="s">
        <v>23</v>
      </c>
      <c r="J21" s="5">
        <f>J20-J19</f>
        <v>0</v>
      </c>
      <c r="K21" s="7"/>
      <c r="L21" s="5">
        <f t="shared" si="2"/>
        <v>0</v>
      </c>
    </row>
  </sheetData>
  <phoneticPr fontId="2"/>
  <dataValidations count="1">
    <dataValidation type="list" allowBlank="1" showInputMessage="1" showErrorMessage="1" sqref="B4:B10" xr:uid="{00000000-0002-0000-0A00-000000000000}">
      <formula1>$I$4:$I$15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1"/>
  <sheetViews>
    <sheetView tabSelected="1" zoomScaleNormal="100" workbookViewId="0">
      <selection activeCell="D15" sqref="D15"/>
    </sheetView>
  </sheetViews>
  <sheetFormatPr defaultRowHeight="13" x14ac:dyDescent="0.2"/>
  <cols>
    <col min="1" max="5" width="11.81640625" customWidth="1"/>
    <col min="6" max="6" width="12.08984375" customWidth="1"/>
    <col min="7" max="7" width="11.81640625" customWidth="1"/>
    <col min="8" max="8" width="3.1796875" customWidth="1"/>
    <col min="9" max="12" width="11.81640625" customWidth="1"/>
  </cols>
  <sheetData>
    <row r="1" spans="1:12" ht="19" x14ac:dyDescent="0.2">
      <c r="A1" s="1" t="s">
        <v>41</v>
      </c>
    </row>
    <row r="3" spans="1:12" x14ac:dyDescent="0.2">
      <c r="A3" s="13" t="s">
        <v>16</v>
      </c>
      <c r="B3" s="14" t="s">
        <v>12</v>
      </c>
      <c r="C3" s="14" t="s">
        <v>19</v>
      </c>
      <c r="D3" s="14" t="s">
        <v>13</v>
      </c>
      <c r="E3" s="14" t="s">
        <v>3</v>
      </c>
      <c r="F3" s="14" t="s">
        <v>4</v>
      </c>
      <c r="G3" s="15" t="s">
        <v>14</v>
      </c>
      <c r="H3" s="2"/>
      <c r="I3" s="3" t="s">
        <v>12</v>
      </c>
      <c r="J3" s="3" t="s">
        <v>3</v>
      </c>
      <c r="K3" s="3" t="s">
        <v>4</v>
      </c>
      <c r="L3" s="3" t="s">
        <v>15</v>
      </c>
    </row>
    <row r="4" spans="1:12" x14ac:dyDescent="0.2">
      <c r="A4" s="11"/>
      <c r="B4" s="4" t="s">
        <v>11</v>
      </c>
      <c r="C4" s="4"/>
      <c r="D4" s="9"/>
      <c r="E4" s="9"/>
      <c r="F4" s="9"/>
      <c r="G4" s="12">
        <f>D4</f>
        <v>0</v>
      </c>
      <c r="I4" s="3" t="s">
        <v>5</v>
      </c>
      <c r="J4" s="5">
        <f>SUMIF(テーブル11[科　目],I4,テーブル11[現金支出])</f>
        <v>0</v>
      </c>
      <c r="K4" s="5">
        <f>SUMIF(テーブル11[科　目],I4,テーブル11[通帳等支出])</f>
        <v>0</v>
      </c>
      <c r="L4" s="5">
        <f>SUM(J4:K4)</f>
        <v>0</v>
      </c>
    </row>
    <row r="5" spans="1:12" x14ac:dyDescent="0.2">
      <c r="A5" s="11"/>
      <c r="B5" s="4"/>
      <c r="C5" s="4"/>
      <c r="D5" s="9"/>
      <c r="E5" s="9"/>
      <c r="F5" s="9"/>
      <c r="G5" s="12">
        <f t="shared" ref="G5:G10" si="0">G4+D5-E5</f>
        <v>0</v>
      </c>
      <c r="I5" s="3" t="s">
        <v>0</v>
      </c>
      <c r="J5" s="5">
        <f>SUMIF(テーブル11[科　目],I5,テーブル11[現金支出])</f>
        <v>0</v>
      </c>
      <c r="K5" s="5">
        <f>SUMIF(テーブル11[科　目],I5,テーブル11[通帳等支出])</f>
        <v>0</v>
      </c>
      <c r="L5" s="5">
        <f t="shared" ref="L5:L17" si="1">SUM(J5:K5)</f>
        <v>0</v>
      </c>
    </row>
    <row r="6" spans="1:12" x14ac:dyDescent="0.2">
      <c r="A6" s="11"/>
      <c r="B6" s="4"/>
      <c r="C6" s="4"/>
      <c r="D6" s="9"/>
      <c r="E6" s="9"/>
      <c r="F6" s="9"/>
      <c r="G6" s="12">
        <f t="shared" si="0"/>
        <v>0</v>
      </c>
      <c r="I6" s="3" t="s">
        <v>6</v>
      </c>
      <c r="J6" s="5">
        <f>SUMIF(テーブル11[科　目],I6,テーブル11[現金支出])</f>
        <v>0</v>
      </c>
      <c r="K6" s="5">
        <f>SUMIF(テーブル11[科　目],I6,テーブル11[通帳等支出])</f>
        <v>0</v>
      </c>
      <c r="L6" s="5">
        <f t="shared" si="1"/>
        <v>0</v>
      </c>
    </row>
    <row r="7" spans="1:12" x14ac:dyDescent="0.2">
      <c r="A7" s="11"/>
      <c r="B7" s="4"/>
      <c r="C7" s="4"/>
      <c r="D7" s="9"/>
      <c r="E7" s="9"/>
      <c r="F7" s="9"/>
      <c r="G7" s="12">
        <f t="shared" si="0"/>
        <v>0</v>
      </c>
      <c r="I7" s="3" t="s">
        <v>2</v>
      </c>
      <c r="J7" s="5">
        <f>SUMIF(テーブル11[科　目],I7,テーブル11[現金支出])</f>
        <v>0</v>
      </c>
      <c r="K7" s="5">
        <f>SUMIF(テーブル11[科　目],I7,テーブル11[通帳等支出])</f>
        <v>0</v>
      </c>
      <c r="L7" s="5">
        <f t="shared" si="1"/>
        <v>0</v>
      </c>
    </row>
    <row r="8" spans="1:12" x14ac:dyDescent="0.2">
      <c r="A8" s="11"/>
      <c r="B8" s="4"/>
      <c r="C8" s="4"/>
      <c r="D8" s="9"/>
      <c r="E8" s="9"/>
      <c r="F8" s="9"/>
      <c r="G8" s="12">
        <f t="shared" si="0"/>
        <v>0</v>
      </c>
      <c r="I8" s="3" t="s">
        <v>1</v>
      </c>
      <c r="J8" s="5">
        <f>SUMIF(テーブル11[科　目],I8,テーブル11[現金支出])</f>
        <v>0</v>
      </c>
      <c r="K8" s="5">
        <f>SUMIF(テーブル11[科　目],I8,テーブル11[通帳等支出])</f>
        <v>0</v>
      </c>
      <c r="L8" s="5">
        <f t="shared" si="1"/>
        <v>0</v>
      </c>
    </row>
    <row r="9" spans="1:12" x14ac:dyDescent="0.2">
      <c r="A9" s="16"/>
      <c r="B9" s="17"/>
      <c r="C9" s="17"/>
      <c r="D9" s="18"/>
      <c r="E9" s="18"/>
      <c r="F9" s="18"/>
      <c r="G9" s="19">
        <f t="shared" si="0"/>
        <v>0</v>
      </c>
      <c r="I9" s="3" t="s">
        <v>7</v>
      </c>
      <c r="J9" s="5">
        <f>SUMIF(テーブル11[科　目],I9,テーブル11[現金支出])</f>
        <v>0</v>
      </c>
      <c r="K9" s="5">
        <f>SUMIF(テーブル11[科　目],I9,テーブル11[通帳等支出])</f>
        <v>0</v>
      </c>
      <c r="L9" s="5">
        <f t="shared" si="1"/>
        <v>0</v>
      </c>
    </row>
    <row r="10" spans="1:12" x14ac:dyDescent="0.2">
      <c r="A10" s="16"/>
      <c r="B10" s="17"/>
      <c r="C10" s="17"/>
      <c r="D10" s="20"/>
      <c r="E10" s="20"/>
      <c r="F10" s="20"/>
      <c r="G10" s="21">
        <f t="shared" si="0"/>
        <v>0</v>
      </c>
      <c r="I10" s="3" t="s">
        <v>8</v>
      </c>
      <c r="J10" s="5">
        <f>SUMIF(テーブル11[科　目],I10,テーブル11[現金支出])</f>
        <v>0</v>
      </c>
      <c r="K10" s="5">
        <f>SUMIF(テーブル11[科　目],I10,テーブル11[通帳等支出])</f>
        <v>0</v>
      </c>
      <c r="L10" s="5">
        <f t="shared" si="1"/>
        <v>0</v>
      </c>
    </row>
    <row r="11" spans="1:12" x14ac:dyDescent="0.2">
      <c r="I11" s="3" t="s">
        <v>9</v>
      </c>
      <c r="J11" s="5">
        <f>SUMIF(テーブル11[科　目],I11,テーブル11[現金支出])</f>
        <v>0</v>
      </c>
      <c r="K11" s="5">
        <f>SUMIF(テーブル11[科　目],I11,テーブル11[通帳等支出])</f>
        <v>0</v>
      </c>
      <c r="L11" s="5">
        <f t="shared" si="1"/>
        <v>0</v>
      </c>
    </row>
    <row r="12" spans="1:12" x14ac:dyDescent="0.2">
      <c r="I12" s="3" t="s">
        <v>10</v>
      </c>
      <c r="J12" s="5">
        <f>SUMIF(テーブル11[科　目],I12,テーブル11[現金支出])</f>
        <v>0</v>
      </c>
      <c r="K12" s="5">
        <f>SUMIF(テーブル11[科　目],I12,テーブル11[通帳等支出])</f>
        <v>0</v>
      </c>
      <c r="L12" s="5">
        <f t="shared" si="1"/>
        <v>0</v>
      </c>
    </row>
    <row r="13" spans="1:12" x14ac:dyDescent="0.2">
      <c r="I13" s="3" t="s">
        <v>17</v>
      </c>
      <c r="J13" s="5">
        <f>SUMIF(テーブル11[科　目],I13,テーブル11[現金支出])</f>
        <v>0</v>
      </c>
      <c r="K13" s="5">
        <f>SUMIF(テーブル11[科　目],I13,テーブル11[通帳等支出])</f>
        <v>0</v>
      </c>
      <c r="L13" s="5">
        <f t="shared" si="1"/>
        <v>0</v>
      </c>
    </row>
    <row r="14" spans="1:12" x14ac:dyDescent="0.2">
      <c r="I14" s="3" t="s">
        <v>11</v>
      </c>
      <c r="J14" s="5">
        <f>SUMIF(テーブル11[科　目],I14,テーブル11[収　入])</f>
        <v>0</v>
      </c>
      <c r="K14" s="7"/>
      <c r="L14" s="5">
        <f t="shared" si="1"/>
        <v>0</v>
      </c>
    </row>
    <row r="15" spans="1:12" x14ac:dyDescent="0.2">
      <c r="I15" s="3" t="s">
        <v>18</v>
      </c>
      <c r="J15" s="5">
        <f>SUMIF(テーブル11[科　目],I15,テーブル11[収　入])</f>
        <v>0</v>
      </c>
      <c r="K15" s="7"/>
      <c r="L15" s="5">
        <f t="shared" si="1"/>
        <v>0</v>
      </c>
    </row>
    <row r="16" spans="1:12" ht="13.25" x14ac:dyDescent="0.2">
      <c r="J16" s="8"/>
      <c r="K16" s="8"/>
    </row>
    <row r="17" spans="9:12" x14ac:dyDescent="0.2">
      <c r="I17" s="3" t="s">
        <v>20</v>
      </c>
      <c r="J17" s="9">
        <f>SUM(J14:J15)</f>
        <v>0</v>
      </c>
      <c r="K17" s="10"/>
      <c r="L17" s="5">
        <f t="shared" si="1"/>
        <v>0</v>
      </c>
    </row>
    <row r="18" spans="9:12" x14ac:dyDescent="0.2">
      <c r="I18" s="3" t="s">
        <v>21</v>
      </c>
      <c r="J18" s="9">
        <f>SUM(J4:J13)</f>
        <v>0</v>
      </c>
      <c r="K18" s="9">
        <f>SUM(K4:K13)</f>
        <v>0</v>
      </c>
      <c r="L18" s="5">
        <f>SUM(J18:K18)</f>
        <v>0</v>
      </c>
    </row>
    <row r="19" spans="9:12" x14ac:dyDescent="0.2">
      <c r="I19" s="3" t="s">
        <v>22</v>
      </c>
      <c r="J19" s="5">
        <f>J17-J18</f>
        <v>0</v>
      </c>
      <c r="K19" s="6"/>
      <c r="L19" s="5">
        <f t="shared" ref="L19:L21" si="2">SUM(J19:K19)</f>
        <v>0</v>
      </c>
    </row>
    <row r="20" spans="9:12" x14ac:dyDescent="0.2">
      <c r="I20" s="22" t="s">
        <v>24</v>
      </c>
      <c r="J20" s="23"/>
      <c r="K20" s="24" t="s">
        <v>25</v>
      </c>
      <c r="L20" s="5">
        <f t="shared" si="2"/>
        <v>0</v>
      </c>
    </row>
    <row r="21" spans="9:12" x14ac:dyDescent="0.2">
      <c r="I21" s="3" t="s">
        <v>23</v>
      </c>
      <c r="J21" s="5">
        <f>J20-J19</f>
        <v>0</v>
      </c>
      <c r="K21" s="7"/>
      <c r="L21" s="5">
        <f t="shared" si="2"/>
        <v>0</v>
      </c>
    </row>
  </sheetData>
  <phoneticPr fontId="2"/>
  <dataValidations count="1">
    <dataValidation type="list" allowBlank="1" showInputMessage="1" showErrorMessage="1" sqref="B4:B10" xr:uid="{00000000-0002-0000-0B00-000000000000}">
      <formula1>$I$4:$I$15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1"/>
  <sheetViews>
    <sheetView tabSelected="1" zoomScaleNormal="100" workbookViewId="0">
      <selection activeCell="D15" sqref="D15"/>
    </sheetView>
  </sheetViews>
  <sheetFormatPr defaultRowHeight="13" x14ac:dyDescent="0.2"/>
  <cols>
    <col min="1" max="5" width="11.81640625" customWidth="1"/>
    <col min="6" max="6" width="12.08984375" customWidth="1"/>
    <col min="7" max="7" width="11.81640625" customWidth="1"/>
    <col min="8" max="8" width="3.1796875" customWidth="1"/>
    <col min="9" max="12" width="11.81640625" customWidth="1"/>
  </cols>
  <sheetData>
    <row r="1" spans="1:12" ht="19" x14ac:dyDescent="0.2">
      <c r="A1" s="1" t="s">
        <v>40</v>
      </c>
    </row>
    <row r="3" spans="1:12" x14ac:dyDescent="0.2">
      <c r="A3" s="13" t="s">
        <v>16</v>
      </c>
      <c r="B3" s="14" t="s">
        <v>12</v>
      </c>
      <c r="C3" s="14" t="s">
        <v>19</v>
      </c>
      <c r="D3" s="14" t="s">
        <v>13</v>
      </c>
      <c r="E3" s="14" t="s">
        <v>3</v>
      </c>
      <c r="F3" s="14" t="s">
        <v>4</v>
      </c>
      <c r="G3" s="15" t="s">
        <v>14</v>
      </c>
      <c r="H3" s="2"/>
      <c r="I3" s="3" t="s">
        <v>12</v>
      </c>
      <c r="J3" s="3" t="s">
        <v>3</v>
      </c>
      <c r="K3" s="3" t="s">
        <v>4</v>
      </c>
      <c r="L3" s="3" t="s">
        <v>15</v>
      </c>
    </row>
    <row r="4" spans="1:12" x14ac:dyDescent="0.2">
      <c r="A4" s="11"/>
      <c r="B4" s="4" t="s">
        <v>11</v>
      </c>
      <c r="C4" s="4"/>
      <c r="D4" s="9"/>
      <c r="E4" s="9"/>
      <c r="F4" s="9"/>
      <c r="G4" s="12">
        <f>D4</f>
        <v>0</v>
      </c>
      <c r="I4" s="3" t="s">
        <v>5</v>
      </c>
      <c r="J4" s="5">
        <f>SUMIF(テーブル12[科　目],I4,テーブル12[現金支出])</f>
        <v>0</v>
      </c>
      <c r="K4" s="5">
        <f>SUMIF(テーブル12[科　目],I4,テーブル12[通帳等支出])</f>
        <v>0</v>
      </c>
      <c r="L4" s="5">
        <f>SUM(J4:K4)</f>
        <v>0</v>
      </c>
    </row>
    <row r="5" spans="1:12" x14ac:dyDescent="0.2">
      <c r="A5" s="11"/>
      <c r="B5" s="4"/>
      <c r="C5" s="4"/>
      <c r="D5" s="9"/>
      <c r="E5" s="9"/>
      <c r="F5" s="9"/>
      <c r="G5" s="12">
        <f t="shared" ref="G5:G10" si="0">G4+D5-E5</f>
        <v>0</v>
      </c>
      <c r="I5" s="3" t="s">
        <v>0</v>
      </c>
      <c r="J5" s="5">
        <f>SUMIF(テーブル12[科　目],I5,テーブル12[現金支出])</f>
        <v>0</v>
      </c>
      <c r="K5" s="5">
        <f>SUMIF(テーブル12[科　目],I5,テーブル12[通帳等支出])</f>
        <v>0</v>
      </c>
      <c r="L5" s="5">
        <f t="shared" ref="L5:L17" si="1">SUM(J5:K5)</f>
        <v>0</v>
      </c>
    </row>
    <row r="6" spans="1:12" x14ac:dyDescent="0.2">
      <c r="A6" s="11"/>
      <c r="B6" s="4"/>
      <c r="C6" s="4"/>
      <c r="D6" s="9"/>
      <c r="E6" s="9"/>
      <c r="F6" s="9"/>
      <c r="G6" s="12">
        <f t="shared" si="0"/>
        <v>0</v>
      </c>
      <c r="I6" s="3" t="s">
        <v>6</v>
      </c>
      <c r="J6" s="5">
        <f>SUMIF(テーブル12[科　目],I6,テーブル12[現金支出])</f>
        <v>0</v>
      </c>
      <c r="K6" s="5">
        <f>SUMIF(テーブル12[科　目],I6,テーブル12[通帳等支出])</f>
        <v>0</v>
      </c>
      <c r="L6" s="5">
        <f t="shared" si="1"/>
        <v>0</v>
      </c>
    </row>
    <row r="7" spans="1:12" x14ac:dyDescent="0.2">
      <c r="A7" s="11"/>
      <c r="B7" s="4"/>
      <c r="C7" s="4"/>
      <c r="D7" s="9"/>
      <c r="E7" s="9"/>
      <c r="F7" s="9"/>
      <c r="G7" s="12">
        <f t="shared" si="0"/>
        <v>0</v>
      </c>
      <c r="I7" s="3" t="s">
        <v>2</v>
      </c>
      <c r="J7" s="5">
        <f>SUMIF(テーブル12[科　目],I7,テーブル12[現金支出])</f>
        <v>0</v>
      </c>
      <c r="K7" s="5">
        <f>SUMIF(テーブル12[科　目],I7,テーブル12[通帳等支出])</f>
        <v>0</v>
      </c>
      <c r="L7" s="5">
        <f t="shared" si="1"/>
        <v>0</v>
      </c>
    </row>
    <row r="8" spans="1:12" x14ac:dyDescent="0.2">
      <c r="A8" s="11"/>
      <c r="B8" s="4"/>
      <c r="C8" s="4"/>
      <c r="D8" s="9"/>
      <c r="E8" s="9"/>
      <c r="F8" s="9"/>
      <c r="G8" s="12">
        <f t="shared" si="0"/>
        <v>0</v>
      </c>
      <c r="I8" s="3" t="s">
        <v>1</v>
      </c>
      <c r="J8" s="5">
        <f>SUMIF(テーブル12[科　目],I8,テーブル12[現金支出])</f>
        <v>0</v>
      </c>
      <c r="K8" s="5">
        <f>SUMIF(テーブル12[科　目],I8,テーブル12[通帳等支出])</f>
        <v>0</v>
      </c>
      <c r="L8" s="5">
        <f t="shared" si="1"/>
        <v>0</v>
      </c>
    </row>
    <row r="9" spans="1:12" x14ac:dyDescent="0.2">
      <c r="A9" s="16"/>
      <c r="B9" s="17"/>
      <c r="C9" s="17"/>
      <c r="D9" s="18"/>
      <c r="E9" s="18"/>
      <c r="F9" s="18"/>
      <c r="G9" s="19">
        <f t="shared" si="0"/>
        <v>0</v>
      </c>
      <c r="I9" s="3" t="s">
        <v>7</v>
      </c>
      <c r="J9" s="5">
        <f>SUMIF(テーブル12[科　目],I9,テーブル12[現金支出])</f>
        <v>0</v>
      </c>
      <c r="K9" s="5">
        <f>SUMIF(テーブル12[科　目],I9,テーブル12[通帳等支出])</f>
        <v>0</v>
      </c>
      <c r="L9" s="5">
        <f t="shared" si="1"/>
        <v>0</v>
      </c>
    </row>
    <row r="10" spans="1:12" x14ac:dyDescent="0.2">
      <c r="A10" s="16"/>
      <c r="B10" s="17"/>
      <c r="C10" s="17"/>
      <c r="D10" s="20"/>
      <c r="E10" s="20"/>
      <c r="F10" s="20"/>
      <c r="G10" s="21">
        <f t="shared" si="0"/>
        <v>0</v>
      </c>
      <c r="I10" s="3" t="s">
        <v>8</v>
      </c>
      <c r="J10" s="5">
        <f>SUMIF(テーブル12[科　目],I10,テーブル12[現金支出])</f>
        <v>0</v>
      </c>
      <c r="K10" s="5">
        <f>SUMIF(テーブル12[科　目],I10,テーブル12[通帳等支出])</f>
        <v>0</v>
      </c>
      <c r="L10" s="5">
        <f t="shared" si="1"/>
        <v>0</v>
      </c>
    </row>
    <row r="11" spans="1:12" x14ac:dyDescent="0.2">
      <c r="I11" s="3" t="s">
        <v>9</v>
      </c>
      <c r="J11" s="5">
        <f>SUMIF(テーブル12[科　目],I11,テーブル12[現金支出])</f>
        <v>0</v>
      </c>
      <c r="K11" s="5">
        <f>SUMIF(テーブル12[科　目],I11,テーブル12[通帳等支出])</f>
        <v>0</v>
      </c>
      <c r="L11" s="5">
        <f t="shared" si="1"/>
        <v>0</v>
      </c>
    </row>
    <row r="12" spans="1:12" x14ac:dyDescent="0.2">
      <c r="I12" s="3" t="s">
        <v>10</v>
      </c>
      <c r="J12" s="5">
        <f>SUMIF(テーブル12[科　目],I12,テーブル12[現金支出])</f>
        <v>0</v>
      </c>
      <c r="K12" s="5">
        <f>SUMIF(テーブル12[科　目],I12,テーブル12[通帳等支出])</f>
        <v>0</v>
      </c>
      <c r="L12" s="5">
        <f t="shared" si="1"/>
        <v>0</v>
      </c>
    </row>
    <row r="13" spans="1:12" x14ac:dyDescent="0.2">
      <c r="I13" s="3" t="s">
        <v>17</v>
      </c>
      <c r="J13" s="5">
        <f>SUMIF(テーブル12[科　目],I13,テーブル12[現金支出])</f>
        <v>0</v>
      </c>
      <c r="K13" s="5">
        <f>SUMIF(テーブル12[科　目],I13,テーブル12[通帳等支出])</f>
        <v>0</v>
      </c>
      <c r="L13" s="5">
        <f t="shared" si="1"/>
        <v>0</v>
      </c>
    </row>
    <row r="14" spans="1:12" x14ac:dyDescent="0.2">
      <c r="I14" s="3" t="s">
        <v>11</v>
      </c>
      <c r="J14" s="5">
        <f>SUMIF(テーブル12[科　目],I14,テーブル12[収　入])</f>
        <v>0</v>
      </c>
      <c r="K14" s="7"/>
      <c r="L14" s="5">
        <f t="shared" si="1"/>
        <v>0</v>
      </c>
    </row>
    <row r="15" spans="1:12" x14ac:dyDescent="0.2">
      <c r="I15" s="3" t="s">
        <v>18</v>
      </c>
      <c r="J15" s="5">
        <f>SUMIF(テーブル12[科　目],I15,テーブル12[収　入])</f>
        <v>0</v>
      </c>
      <c r="K15" s="7"/>
      <c r="L15" s="5">
        <f t="shared" si="1"/>
        <v>0</v>
      </c>
    </row>
    <row r="16" spans="1:12" ht="13.25" x14ac:dyDescent="0.2">
      <c r="J16" s="8"/>
      <c r="K16" s="8"/>
    </row>
    <row r="17" spans="9:12" x14ac:dyDescent="0.2">
      <c r="I17" s="3" t="s">
        <v>20</v>
      </c>
      <c r="J17" s="9">
        <f>SUM(J14:J15)</f>
        <v>0</v>
      </c>
      <c r="K17" s="10"/>
      <c r="L17" s="5">
        <f t="shared" si="1"/>
        <v>0</v>
      </c>
    </row>
    <row r="18" spans="9:12" x14ac:dyDescent="0.2">
      <c r="I18" s="3" t="s">
        <v>21</v>
      </c>
      <c r="J18" s="9">
        <f>SUM(J4:J13)</f>
        <v>0</v>
      </c>
      <c r="K18" s="9">
        <f>SUM(K4:K13)</f>
        <v>0</v>
      </c>
      <c r="L18" s="5">
        <f>SUM(J18:K18)</f>
        <v>0</v>
      </c>
    </row>
    <row r="19" spans="9:12" x14ac:dyDescent="0.2">
      <c r="I19" s="3" t="s">
        <v>22</v>
      </c>
      <c r="J19" s="5">
        <f>J17-J18</f>
        <v>0</v>
      </c>
      <c r="K19" s="6"/>
      <c r="L19" s="5">
        <f t="shared" ref="L19:L21" si="2">SUM(J19:K19)</f>
        <v>0</v>
      </c>
    </row>
    <row r="20" spans="9:12" x14ac:dyDescent="0.2">
      <c r="I20" s="22" t="s">
        <v>24</v>
      </c>
      <c r="J20" s="23"/>
      <c r="K20" s="24" t="s">
        <v>25</v>
      </c>
      <c r="L20" s="5">
        <f t="shared" si="2"/>
        <v>0</v>
      </c>
    </row>
    <row r="21" spans="9:12" x14ac:dyDescent="0.2">
      <c r="I21" s="3" t="s">
        <v>23</v>
      </c>
      <c r="J21" s="5">
        <f>J20-J19</f>
        <v>0</v>
      </c>
      <c r="K21" s="7"/>
      <c r="L21" s="5">
        <f t="shared" si="2"/>
        <v>0</v>
      </c>
    </row>
  </sheetData>
  <phoneticPr fontId="2"/>
  <dataValidations count="1">
    <dataValidation type="list" allowBlank="1" showInputMessage="1" showErrorMessage="1" sqref="B4:B10" xr:uid="{00000000-0002-0000-0C00-000000000000}">
      <formula1>$I$4:$I$15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1"/>
  <sheetViews>
    <sheetView tabSelected="1" zoomScaleNormal="100" workbookViewId="0">
      <selection activeCell="D15" sqref="D15"/>
    </sheetView>
  </sheetViews>
  <sheetFormatPr defaultRowHeight="13" x14ac:dyDescent="0.2"/>
  <cols>
    <col min="1" max="5" width="11.81640625" customWidth="1"/>
    <col min="6" max="6" width="12.08984375" customWidth="1"/>
    <col min="7" max="7" width="11.81640625" customWidth="1"/>
    <col min="8" max="8" width="3.1796875" customWidth="1"/>
    <col min="9" max="12" width="11.81640625" customWidth="1"/>
  </cols>
  <sheetData>
    <row r="1" spans="1:12" ht="19" x14ac:dyDescent="0.2">
      <c r="A1" s="1" t="s">
        <v>39</v>
      </c>
    </row>
    <row r="3" spans="1:12" x14ac:dyDescent="0.2">
      <c r="A3" s="13" t="s">
        <v>16</v>
      </c>
      <c r="B3" s="14" t="s">
        <v>12</v>
      </c>
      <c r="C3" s="14" t="s">
        <v>19</v>
      </c>
      <c r="D3" s="14" t="s">
        <v>13</v>
      </c>
      <c r="E3" s="14" t="s">
        <v>3</v>
      </c>
      <c r="F3" s="14" t="s">
        <v>4</v>
      </c>
      <c r="G3" s="15" t="s">
        <v>14</v>
      </c>
      <c r="H3" s="2"/>
      <c r="I3" s="3" t="s">
        <v>12</v>
      </c>
      <c r="J3" s="3" t="s">
        <v>3</v>
      </c>
      <c r="K3" s="3" t="s">
        <v>4</v>
      </c>
      <c r="L3" s="3" t="s">
        <v>15</v>
      </c>
    </row>
    <row r="4" spans="1:12" x14ac:dyDescent="0.2">
      <c r="A4" s="11"/>
      <c r="B4" s="4" t="s">
        <v>11</v>
      </c>
      <c r="C4" s="4"/>
      <c r="D4" s="9"/>
      <c r="E4" s="9"/>
      <c r="F4" s="9"/>
      <c r="G4" s="12">
        <f>D4</f>
        <v>0</v>
      </c>
      <c r="I4" s="3" t="s">
        <v>5</v>
      </c>
      <c r="J4" s="5">
        <f>SUMIF(テーブル1[科　目],I4,テーブル1[現金支出])</f>
        <v>0</v>
      </c>
      <c r="K4" s="5">
        <f>SUMIF(テーブル1[科　目],I4,テーブル1[通帳等支出])</f>
        <v>0</v>
      </c>
      <c r="L4" s="5">
        <f>SUM(J4:K4)</f>
        <v>0</v>
      </c>
    </row>
    <row r="5" spans="1:12" x14ac:dyDescent="0.2">
      <c r="A5" s="11"/>
      <c r="B5" s="4"/>
      <c r="C5" s="4"/>
      <c r="D5" s="9"/>
      <c r="E5" s="9"/>
      <c r="F5" s="9"/>
      <c r="G5" s="12">
        <f t="shared" ref="G5:G10" si="0">G4+D5-E5</f>
        <v>0</v>
      </c>
      <c r="I5" s="3" t="s">
        <v>0</v>
      </c>
      <c r="J5" s="5">
        <f>SUMIF(テーブル1[科　目],I5,テーブル1[現金支出])</f>
        <v>0</v>
      </c>
      <c r="K5" s="5">
        <f>SUMIF(テーブル1[科　目],I5,テーブル1[通帳等支出])</f>
        <v>0</v>
      </c>
      <c r="L5" s="5">
        <f t="shared" ref="L5:L17" si="1">SUM(J5:K5)</f>
        <v>0</v>
      </c>
    </row>
    <row r="6" spans="1:12" x14ac:dyDescent="0.2">
      <c r="A6" s="11"/>
      <c r="B6" s="4"/>
      <c r="C6" s="4"/>
      <c r="D6" s="9"/>
      <c r="E6" s="9"/>
      <c r="F6" s="9"/>
      <c r="G6" s="12">
        <f t="shared" si="0"/>
        <v>0</v>
      </c>
      <c r="I6" s="3" t="s">
        <v>6</v>
      </c>
      <c r="J6" s="5">
        <f>SUMIF(テーブル1[科　目],I6,テーブル1[現金支出])</f>
        <v>0</v>
      </c>
      <c r="K6" s="5">
        <f>SUMIF(テーブル1[科　目],I6,テーブル1[通帳等支出])</f>
        <v>0</v>
      </c>
      <c r="L6" s="5">
        <f t="shared" si="1"/>
        <v>0</v>
      </c>
    </row>
    <row r="7" spans="1:12" x14ac:dyDescent="0.2">
      <c r="A7" s="11"/>
      <c r="B7" s="4"/>
      <c r="C7" s="4"/>
      <c r="D7" s="9"/>
      <c r="E7" s="9"/>
      <c r="F7" s="9"/>
      <c r="G7" s="12">
        <f t="shared" si="0"/>
        <v>0</v>
      </c>
      <c r="I7" s="3" t="s">
        <v>2</v>
      </c>
      <c r="J7" s="5">
        <f>SUMIF(テーブル1[科　目],I7,テーブル1[現金支出])</f>
        <v>0</v>
      </c>
      <c r="K7" s="5">
        <f>SUMIF(テーブル1[科　目],I7,テーブル1[通帳等支出])</f>
        <v>0</v>
      </c>
      <c r="L7" s="5">
        <f t="shared" si="1"/>
        <v>0</v>
      </c>
    </row>
    <row r="8" spans="1:12" x14ac:dyDescent="0.2">
      <c r="A8" s="11"/>
      <c r="B8" s="4"/>
      <c r="C8" s="4"/>
      <c r="D8" s="9"/>
      <c r="E8" s="9"/>
      <c r="F8" s="9"/>
      <c r="G8" s="12">
        <f t="shared" si="0"/>
        <v>0</v>
      </c>
      <c r="I8" s="3" t="s">
        <v>1</v>
      </c>
      <c r="J8" s="5">
        <f>SUMIF(テーブル1[科　目],I8,テーブル1[現金支出])</f>
        <v>0</v>
      </c>
      <c r="K8" s="5">
        <f>SUMIF(テーブル1[科　目],I8,テーブル1[通帳等支出])</f>
        <v>0</v>
      </c>
      <c r="L8" s="5">
        <f t="shared" si="1"/>
        <v>0</v>
      </c>
    </row>
    <row r="9" spans="1:12" x14ac:dyDescent="0.2">
      <c r="A9" s="16"/>
      <c r="B9" s="17"/>
      <c r="C9" s="17"/>
      <c r="D9" s="18"/>
      <c r="E9" s="18"/>
      <c r="F9" s="18"/>
      <c r="G9" s="19">
        <f t="shared" si="0"/>
        <v>0</v>
      </c>
      <c r="I9" s="3" t="s">
        <v>7</v>
      </c>
      <c r="J9" s="5">
        <f>SUMIF(テーブル1[科　目],I9,テーブル1[現金支出])</f>
        <v>0</v>
      </c>
      <c r="K9" s="5">
        <f>SUMIF(テーブル1[科　目],I9,テーブル1[通帳等支出])</f>
        <v>0</v>
      </c>
      <c r="L9" s="5">
        <f t="shared" si="1"/>
        <v>0</v>
      </c>
    </row>
    <row r="10" spans="1:12" x14ac:dyDescent="0.2">
      <c r="A10" s="16"/>
      <c r="B10" s="17"/>
      <c r="C10" s="17"/>
      <c r="D10" s="20"/>
      <c r="E10" s="20"/>
      <c r="F10" s="20"/>
      <c r="G10" s="21">
        <f t="shared" si="0"/>
        <v>0</v>
      </c>
      <c r="I10" s="3" t="s">
        <v>8</v>
      </c>
      <c r="J10" s="5">
        <f>SUMIF(テーブル1[科　目],I10,テーブル1[現金支出])</f>
        <v>0</v>
      </c>
      <c r="K10" s="5">
        <f>SUMIF(テーブル1[科　目],I10,テーブル1[通帳等支出])</f>
        <v>0</v>
      </c>
      <c r="L10" s="5">
        <f t="shared" si="1"/>
        <v>0</v>
      </c>
    </row>
    <row r="11" spans="1:12" x14ac:dyDescent="0.2">
      <c r="I11" s="3" t="s">
        <v>9</v>
      </c>
      <c r="J11" s="5">
        <f>SUMIF(テーブル1[科　目],I11,テーブル1[現金支出])</f>
        <v>0</v>
      </c>
      <c r="K11" s="5">
        <f>SUMIF(テーブル1[科　目],I11,テーブル1[通帳等支出])</f>
        <v>0</v>
      </c>
      <c r="L11" s="5">
        <f t="shared" si="1"/>
        <v>0</v>
      </c>
    </row>
    <row r="12" spans="1:12" x14ac:dyDescent="0.2">
      <c r="I12" s="3" t="s">
        <v>10</v>
      </c>
      <c r="J12" s="5">
        <f>SUMIF(テーブル1[科　目],I12,テーブル1[現金支出])</f>
        <v>0</v>
      </c>
      <c r="K12" s="5">
        <f>SUMIF(テーブル1[科　目],I12,テーブル1[通帳等支出])</f>
        <v>0</v>
      </c>
      <c r="L12" s="5">
        <f t="shared" si="1"/>
        <v>0</v>
      </c>
    </row>
    <row r="13" spans="1:12" x14ac:dyDescent="0.2">
      <c r="I13" s="3" t="s">
        <v>17</v>
      </c>
      <c r="J13" s="5">
        <f>SUMIF(テーブル1[科　目],I13,テーブル1[現金支出])</f>
        <v>0</v>
      </c>
      <c r="K13" s="5">
        <f>SUMIF(テーブル1[科　目],I13,テーブル1[通帳等支出])</f>
        <v>0</v>
      </c>
      <c r="L13" s="5">
        <f t="shared" si="1"/>
        <v>0</v>
      </c>
    </row>
    <row r="14" spans="1:12" x14ac:dyDescent="0.2">
      <c r="I14" s="3" t="s">
        <v>11</v>
      </c>
      <c r="J14" s="5">
        <f>SUMIF(テーブル1[科　目],I14,テーブル1[収　入])</f>
        <v>0</v>
      </c>
      <c r="K14" s="7"/>
      <c r="L14" s="5">
        <f t="shared" si="1"/>
        <v>0</v>
      </c>
    </row>
    <row r="15" spans="1:12" x14ac:dyDescent="0.2">
      <c r="I15" s="3" t="s">
        <v>18</v>
      </c>
      <c r="J15" s="5">
        <f>SUMIF(テーブル1[科　目],I15,テーブル1[収　入])</f>
        <v>0</v>
      </c>
      <c r="K15" s="7"/>
      <c r="L15" s="5">
        <f t="shared" si="1"/>
        <v>0</v>
      </c>
    </row>
    <row r="16" spans="1:12" ht="13.25" x14ac:dyDescent="0.2">
      <c r="J16" s="8"/>
      <c r="K16" s="8"/>
    </row>
    <row r="17" spans="9:12" x14ac:dyDescent="0.2">
      <c r="I17" s="3" t="s">
        <v>20</v>
      </c>
      <c r="J17" s="9">
        <f>SUM(J14:J15)</f>
        <v>0</v>
      </c>
      <c r="K17" s="10"/>
      <c r="L17" s="5">
        <f t="shared" si="1"/>
        <v>0</v>
      </c>
    </row>
    <row r="18" spans="9:12" x14ac:dyDescent="0.2">
      <c r="I18" s="3" t="s">
        <v>21</v>
      </c>
      <c r="J18" s="9">
        <f>SUM(J4:J13)</f>
        <v>0</v>
      </c>
      <c r="K18" s="9">
        <f>SUM(K4:K13)</f>
        <v>0</v>
      </c>
      <c r="L18" s="5">
        <f>SUM(J18:K18)</f>
        <v>0</v>
      </c>
    </row>
    <row r="19" spans="9:12" x14ac:dyDescent="0.2">
      <c r="I19" s="3" t="s">
        <v>22</v>
      </c>
      <c r="J19" s="5">
        <f>J17-J18</f>
        <v>0</v>
      </c>
      <c r="K19" s="6"/>
      <c r="L19" s="5">
        <f t="shared" ref="L19:L21" si="2">SUM(J19:K19)</f>
        <v>0</v>
      </c>
    </row>
    <row r="20" spans="9:12" x14ac:dyDescent="0.2">
      <c r="I20" s="22" t="s">
        <v>24</v>
      </c>
      <c r="J20" s="23"/>
      <c r="K20" s="24" t="s">
        <v>25</v>
      </c>
      <c r="L20" s="5">
        <f t="shared" si="2"/>
        <v>0</v>
      </c>
    </row>
    <row r="21" spans="9:12" x14ac:dyDescent="0.2">
      <c r="I21" s="3" t="s">
        <v>23</v>
      </c>
      <c r="J21" s="5">
        <f>J20-J19</f>
        <v>0</v>
      </c>
      <c r="K21" s="7"/>
      <c r="L21" s="5">
        <f t="shared" si="2"/>
        <v>0</v>
      </c>
    </row>
  </sheetData>
  <phoneticPr fontId="2"/>
  <dataValidations count="1">
    <dataValidation type="list" allowBlank="1" showInputMessage="1" showErrorMessage="1" sqref="B4:B10" xr:uid="{00000000-0002-0000-0100-000000000000}">
      <formula1>$I$4:$I$15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"/>
  <sheetViews>
    <sheetView tabSelected="1" zoomScaleNormal="100" workbookViewId="0">
      <selection activeCell="D15" sqref="D15"/>
    </sheetView>
  </sheetViews>
  <sheetFormatPr defaultRowHeight="13" x14ac:dyDescent="0.2"/>
  <cols>
    <col min="1" max="5" width="11.81640625" customWidth="1"/>
    <col min="6" max="6" width="12.08984375" customWidth="1"/>
    <col min="7" max="7" width="11.81640625" customWidth="1"/>
    <col min="8" max="8" width="3.1796875" customWidth="1"/>
    <col min="9" max="12" width="11.81640625" customWidth="1"/>
  </cols>
  <sheetData>
    <row r="1" spans="1:12" ht="19" x14ac:dyDescent="0.2">
      <c r="A1" s="1" t="s">
        <v>50</v>
      </c>
    </row>
    <row r="3" spans="1:12" x14ac:dyDescent="0.2">
      <c r="A3" s="13" t="s">
        <v>16</v>
      </c>
      <c r="B3" s="14" t="s">
        <v>12</v>
      </c>
      <c r="C3" s="14" t="s">
        <v>19</v>
      </c>
      <c r="D3" s="14" t="s">
        <v>13</v>
      </c>
      <c r="E3" s="14" t="s">
        <v>3</v>
      </c>
      <c r="F3" s="14" t="s">
        <v>4</v>
      </c>
      <c r="G3" s="15" t="s">
        <v>14</v>
      </c>
      <c r="H3" s="2"/>
      <c r="I3" s="3" t="s">
        <v>12</v>
      </c>
      <c r="J3" s="3" t="s">
        <v>3</v>
      </c>
      <c r="K3" s="3" t="s">
        <v>4</v>
      </c>
      <c r="L3" s="3" t="s">
        <v>15</v>
      </c>
    </row>
    <row r="4" spans="1:12" x14ac:dyDescent="0.2">
      <c r="A4" s="11"/>
      <c r="B4" s="4" t="s">
        <v>11</v>
      </c>
      <c r="C4" s="4"/>
      <c r="D4" s="9"/>
      <c r="E4" s="9"/>
      <c r="F4" s="9"/>
      <c r="G4" s="12">
        <f>D4</f>
        <v>0</v>
      </c>
      <c r="I4" s="3" t="s">
        <v>5</v>
      </c>
      <c r="J4" s="5">
        <f>SUMIF(テーブル2[科　目],I4,テーブル2[現金支出])</f>
        <v>0</v>
      </c>
      <c r="K4" s="5">
        <f>SUMIF(テーブル2[科　目],I4,テーブル2[通帳等支出])</f>
        <v>0</v>
      </c>
      <c r="L4" s="5">
        <f>SUM(J4:K4)</f>
        <v>0</v>
      </c>
    </row>
    <row r="5" spans="1:12" x14ac:dyDescent="0.2">
      <c r="A5" s="11"/>
      <c r="B5" s="4"/>
      <c r="C5" s="4"/>
      <c r="D5" s="9"/>
      <c r="E5" s="9"/>
      <c r="F5" s="9"/>
      <c r="G5" s="12">
        <f t="shared" ref="G5:G10" si="0">G4+D5-E5</f>
        <v>0</v>
      </c>
      <c r="I5" s="3" t="s">
        <v>0</v>
      </c>
      <c r="J5" s="5">
        <f>SUMIF(テーブル2[科　目],I5,テーブル2[現金支出])</f>
        <v>0</v>
      </c>
      <c r="K5" s="5">
        <f>SUMIF(テーブル2[科　目],I5,テーブル2[通帳等支出])</f>
        <v>0</v>
      </c>
      <c r="L5" s="5">
        <f t="shared" ref="L5:L17" si="1">SUM(J5:K5)</f>
        <v>0</v>
      </c>
    </row>
    <row r="6" spans="1:12" x14ac:dyDescent="0.2">
      <c r="A6" s="11"/>
      <c r="B6" s="4"/>
      <c r="C6" s="4"/>
      <c r="D6" s="9"/>
      <c r="E6" s="9"/>
      <c r="F6" s="9"/>
      <c r="G6" s="12">
        <f t="shared" si="0"/>
        <v>0</v>
      </c>
      <c r="I6" s="3" t="s">
        <v>6</v>
      </c>
      <c r="J6" s="5">
        <f>SUMIF(テーブル2[科　目],I6,テーブル2[現金支出])</f>
        <v>0</v>
      </c>
      <c r="K6" s="5">
        <f>SUMIF(テーブル2[科　目],I6,テーブル2[通帳等支出])</f>
        <v>0</v>
      </c>
      <c r="L6" s="5">
        <f t="shared" si="1"/>
        <v>0</v>
      </c>
    </row>
    <row r="7" spans="1:12" x14ac:dyDescent="0.2">
      <c r="A7" s="11"/>
      <c r="B7" s="4"/>
      <c r="C7" s="4"/>
      <c r="D7" s="9"/>
      <c r="E7" s="9"/>
      <c r="F7" s="9"/>
      <c r="G7" s="12">
        <f t="shared" si="0"/>
        <v>0</v>
      </c>
      <c r="I7" s="3" t="s">
        <v>2</v>
      </c>
      <c r="J7" s="5">
        <f>SUMIF(テーブル2[科　目],I7,テーブル2[現金支出])</f>
        <v>0</v>
      </c>
      <c r="K7" s="5">
        <f>SUMIF(テーブル2[科　目],I7,テーブル2[通帳等支出])</f>
        <v>0</v>
      </c>
      <c r="L7" s="5">
        <f t="shared" si="1"/>
        <v>0</v>
      </c>
    </row>
    <row r="8" spans="1:12" x14ac:dyDescent="0.2">
      <c r="A8" s="11"/>
      <c r="B8" s="4"/>
      <c r="C8" s="4"/>
      <c r="D8" s="9"/>
      <c r="E8" s="9"/>
      <c r="F8" s="9"/>
      <c r="G8" s="12">
        <f t="shared" si="0"/>
        <v>0</v>
      </c>
      <c r="I8" s="3" t="s">
        <v>1</v>
      </c>
      <c r="J8" s="5">
        <f>SUMIF(テーブル2[科　目],I8,テーブル2[現金支出])</f>
        <v>0</v>
      </c>
      <c r="K8" s="5">
        <f>SUMIF(テーブル2[科　目],I8,テーブル2[通帳等支出])</f>
        <v>0</v>
      </c>
      <c r="L8" s="5">
        <f t="shared" si="1"/>
        <v>0</v>
      </c>
    </row>
    <row r="9" spans="1:12" x14ac:dyDescent="0.2">
      <c r="A9" s="16"/>
      <c r="B9" s="17"/>
      <c r="C9" s="17"/>
      <c r="D9" s="18"/>
      <c r="E9" s="18"/>
      <c r="F9" s="18"/>
      <c r="G9" s="19">
        <f t="shared" si="0"/>
        <v>0</v>
      </c>
      <c r="I9" s="3" t="s">
        <v>7</v>
      </c>
      <c r="J9" s="5">
        <f>SUMIF(テーブル2[科　目],I9,テーブル2[現金支出])</f>
        <v>0</v>
      </c>
      <c r="K9" s="5">
        <f>SUMIF(テーブル2[科　目],I9,テーブル2[通帳等支出])</f>
        <v>0</v>
      </c>
      <c r="L9" s="5">
        <f t="shared" si="1"/>
        <v>0</v>
      </c>
    </row>
    <row r="10" spans="1:12" x14ac:dyDescent="0.2">
      <c r="A10" s="16"/>
      <c r="B10" s="17"/>
      <c r="C10" s="17"/>
      <c r="D10" s="20"/>
      <c r="E10" s="20"/>
      <c r="F10" s="20"/>
      <c r="G10" s="21">
        <f t="shared" si="0"/>
        <v>0</v>
      </c>
      <c r="I10" s="3" t="s">
        <v>8</v>
      </c>
      <c r="J10" s="5">
        <f>SUMIF(テーブル2[科　目],I10,テーブル2[現金支出])</f>
        <v>0</v>
      </c>
      <c r="K10" s="5">
        <f>SUMIF(テーブル2[科　目],I10,テーブル2[通帳等支出])</f>
        <v>0</v>
      </c>
      <c r="L10" s="5">
        <f t="shared" si="1"/>
        <v>0</v>
      </c>
    </row>
    <row r="11" spans="1:12" x14ac:dyDescent="0.2">
      <c r="I11" s="3" t="s">
        <v>9</v>
      </c>
      <c r="J11" s="5">
        <f>SUMIF(テーブル2[科　目],I11,テーブル2[現金支出])</f>
        <v>0</v>
      </c>
      <c r="K11" s="5">
        <f>SUMIF(テーブル2[科　目],I11,テーブル2[通帳等支出])</f>
        <v>0</v>
      </c>
      <c r="L11" s="5">
        <f t="shared" si="1"/>
        <v>0</v>
      </c>
    </row>
    <row r="12" spans="1:12" x14ac:dyDescent="0.2">
      <c r="I12" s="3" t="s">
        <v>10</v>
      </c>
      <c r="J12" s="5">
        <f>SUMIF(テーブル2[科　目],I12,テーブル2[現金支出])</f>
        <v>0</v>
      </c>
      <c r="K12" s="5">
        <f>SUMIF(テーブル2[科　目],I12,テーブル2[通帳等支出])</f>
        <v>0</v>
      </c>
      <c r="L12" s="5">
        <f t="shared" si="1"/>
        <v>0</v>
      </c>
    </row>
    <row r="13" spans="1:12" x14ac:dyDescent="0.2">
      <c r="I13" s="3" t="s">
        <v>17</v>
      </c>
      <c r="J13" s="5">
        <f>SUMIF(テーブル2[科　目],I13,テーブル2[現金支出])</f>
        <v>0</v>
      </c>
      <c r="K13" s="5">
        <f>SUMIF(テーブル2[科　目],I13,テーブル2[通帳等支出])</f>
        <v>0</v>
      </c>
      <c r="L13" s="5">
        <f t="shared" si="1"/>
        <v>0</v>
      </c>
    </row>
    <row r="14" spans="1:12" x14ac:dyDescent="0.2">
      <c r="I14" s="3" t="s">
        <v>11</v>
      </c>
      <c r="J14" s="5">
        <f>SUMIF(テーブル2[科　目],I14,テーブル2[収　入])</f>
        <v>0</v>
      </c>
      <c r="K14" s="7"/>
      <c r="L14" s="5">
        <f t="shared" si="1"/>
        <v>0</v>
      </c>
    </row>
    <row r="15" spans="1:12" x14ac:dyDescent="0.2">
      <c r="I15" s="3" t="s">
        <v>18</v>
      </c>
      <c r="J15" s="5">
        <f>SUMIF(テーブル2[科　目],I15,テーブル2[収　入])</f>
        <v>0</v>
      </c>
      <c r="K15" s="7"/>
      <c r="L15" s="5">
        <f t="shared" si="1"/>
        <v>0</v>
      </c>
    </row>
    <row r="16" spans="1:12" ht="13.25" x14ac:dyDescent="0.2">
      <c r="J16" s="8"/>
      <c r="K16" s="8"/>
    </row>
    <row r="17" spans="9:12" x14ac:dyDescent="0.2">
      <c r="I17" s="3" t="s">
        <v>20</v>
      </c>
      <c r="J17" s="9">
        <f>SUM(J14:J15)</f>
        <v>0</v>
      </c>
      <c r="K17" s="10"/>
      <c r="L17" s="5">
        <f t="shared" si="1"/>
        <v>0</v>
      </c>
    </row>
    <row r="18" spans="9:12" x14ac:dyDescent="0.2">
      <c r="I18" s="3" t="s">
        <v>21</v>
      </c>
      <c r="J18" s="9">
        <f>SUM(J4:J13)</f>
        <v>0</v>
      </c>
      <c r="K18" s="9">
        <f>SUM(K4:K13)</f>
        <v>0</v>
      </c>
      <c r="L18" s="5">
        <f>SUM(J18:K18)</f>
        <v>0</v>
      </c>
    </row>
    <row r="19" spans="9:12" x14ac:dyDescent="0.2">
      <c r="I19" s="3" t="s">
        <v>22</v>
      </c>
      <c r="J19" s="5">
        <f>J17-J18</f>
        <v>0</v>
      </c>
      <c r="K19" s="6"/>
      <c r="L19" s="5">
        <f t="shared" ref="L19:L21" si="2">SUM(J19:K19)</f>
        <v>0</v>
      </c>
    </row>
    <row r="20" spans="9:12" x14ac:dyDescent="0.2">
      <c r="I20" s="22" t="s">
        <v>24</v>
      </c>
      <c r="J20" s="23"/>
      <c r="K20" s="24" t="s">
        <v>25</v>
      </c>
      <c r="L20" s="5">
        <f t="shared" si="2"/>
        <v>0</v>
      </c>
    </row>
    <row r="21" spans="9:12" x14ac:dyDescent="0.2">
      <c r="I21" s="3" t="s">
        <v>23</v>
      </c>
      <c r="J21" s="5">
        <f>J20-J19</f>
        <v>0</v>
      </c>
      <c r="K21" s="7"/>
      <c r="L21" s="5">
        <f t="shared" si="2"/>
        <v>0</v>
      </c>
    </row>
  </sheetData>
  <phoneticPr fontId="2"/>
  <dataValidations count="1">
    <dataValidation type="list" allowBlank="1" showInputMessage="1" showErrorMessage="1" sqref="B4:B10" xr:uid="{00000000-0002-0000-0200-000000000000}">
      <formula1>$I$4:$I$15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"/>
  <sheetViews>
    <sheetView tabSelected="1" zoomScaleNormal="100" workbookViewId="0">
      <selection activeCell="D15" sqref="D15"/>
    </sheetView>
  </sheetViews>
  <sheetFormatPr defaultRowHeight="13" x14ac:dyDescent="0.2"/>
  <cols>
    <col min="1" max="5" width="11.81640625" customWidth="1"/>
    <col min="6" max="6" width="12.08984375" customWidth="1"/>
    <col min="7" max="7" width="11.81640625" customWidth="1"/>
    <col min="8" max="8" width="3.1796875" customWidth="1"/>
    <col min="9" max="12" width="11.81640625" customWidth="1"/>
  </cols>
  <sheetData>
    <row r="1" spans="1:12" ht="19" x14ac:dyDescent="0.2">
      <c r="A1" s="1" t="s">
        <v>49</v>
      </c>
    </row>
    <row r="3" spans="1:12" x14ac:dyDescent="0.2">
      <c r="A3" s="13" t="s">
        <v>16</v>
      </c>
      <c r="B3" s="14" t="s">
        <v>12</v>
      </c>
      <c r="C3" s="14" t="s">
        <v>19</v>
      </c>
      <c r="D3" s="14" t="s">
        <v>13</v>
      </c>
      <c r="E3" s="14" t="s">
        <v>3</v>
      </c>
      <c r="F3" s="14" t="s">
        <v>4</v>
      </c>
      <c r="G3" s="15" t="s">
        <v>14</v>
      </c>
      <c r="H3" s="2"/>
      <c r="I3" s="3" t="s">
        <v>12</v>
      </c>
      <c r="J3" s="3" t="s">
        <v>3</v>
      </c>
      <c r="K3" s="3" t="s">
        <v>4</v>
      </c>
      <c r="L3" s="3" t="s">
        <v>15</v>
      </c>
    </row>
    <row r="4" spans="1:12" x14ac:dyDescent="0.2">
      <c r="A4" s="11"/>
      <c r="B4" s="4" t="s">
        <v>11</v>
      </c>
      <c r="C4" s="4"/>
      <c r="D4" s="9"/>
      <c r="E4" s="9"/>
      <c r="F4" s="9"/>
      <c r="G4" s="12">
        <f>D4</f>
        <v>0</v>
      </c>
      <c r="I4" s="3" t="s">
        <v>5</v>
      </c>
      <c r="J4" s="5">
        <f>SUMIF(テーブル3[科　目],I4,テーブル3[現金支出])</f>
        <v>0</v>
      </c>
      <c r="K4" s="5">
        <f>SUMIF(テーブル3[科　目],I4,テーブル3[通帳等支出])</f>
        <v>0</v>
      </c>
      <c r="L4" s="5">
        <f>SUM(J4:K4)</f>
        <v>0</v>
      </c>
    </row>
    <row r="5" spans="1:12" x14ac:dyDescent="0.2">
      <c r="A5" s="11"/>
      <c r="B5" s="4"/>
      <c r="C5" s="4"/>
      <c r="D5" s="9"/>
      <c r="E5" s="9"/>
      <c r="F5" s="9"/>
      <c r="G5" s="12">
        <f t="shared" ref="G5:G10" si="0">G4+D5-E5</f>
        <v>0</v>
      </c>
      <c r="I5" s="3" t="s">
        <v>0</v>
      </c>
      <c r="J5" s="5">
        <f>SUMIF(テーブル3[科　目],I5,テーブル3[現金支出])</f>
        <v>0</v>
      </c>
      <c r="K5" s="5">
        <f>SUMIF(テーブル3[科　目],I5,テーブル3[通帳等支出])</f>
        <v>0</v>
      </c>
      <c r="L5" s="5">
        <f t="shared" ref="L5:L17" si="1">SUM(J5:K5)</f>
        <v>0</v>
      </c>
    </row>
    <row r="6" spans="1:12" x14ac:dyDescent="0.2">
      <c r="A6" s="11"/>
      <c r="B6" s="4"/>
      <c r="C6" s="4"/>
      <c r="D6" s="9"/>
      <c r="E6" s="9"/>
      <c r="F6" s="9"/>
      <c r="G6" s="12">
        <f t="shared" si="0"/>
        <v>0</v>
      </c>
      <c r="I6" s="3" t="s">
        <v>6</v>
      </c>
      <c r="J6" s="5">
        <f>SUMIF(テーブル3[科　目],I6,テーブル3[現金支出])</f>
        <v>0</v>
      </c>
      <c r="K6" s="5">
        <f>SUMIF(テーブル3[科　目],I6,テーブル3[通帳等支出])</f>
        <v>0</v>
      </c>
      <c r="L6" s="5">
        <f t="shared" si="1"/>
        <v>0</v>
      </c>
    </row>
    <row r="7" spans="1:12" x14ac:dyDescent="0.2">
      <c r="A7" s="11"/>
      <c r="B7" s="4"/>
      <c r="C7" s="4"/>
      <c r="D7" s="9"/>
      <c r="E7" s="9"/>
      <c r="F7" s="9"/>
      <c r="G7" s="12">
        <f t="shared" si="0"/>
        <v>0</v>
      </c>
      <c r="I7" s="3" t="s">
        <v>2</v>
      </c>
      <c r="J7" s="5">
        <f>SUMIF(テーブル3[科　目],I7,テーブル3[現金支出])</f>
        <v>0</v>
      </c>
      <c r="K7" s="5">
        <f>SUMIF(テーブル3[科　目],I7,テーブル3[通帳等支出])</f>
        <v>0</v>
      </c>
      <c r="L7" s="5">
        <f t="shared" si="1"/>
        <v>0</v>
      </c>
    </row>
    <row r="8" spans="1:12" x14ac:dyDescent="0.2">
      <c r="A8" s="11"/>
      <c r="B8" s="4"/>
      <c r="C8" s="4"/>
      <c r="D8" s="9"/>
      <c r="E8" s="9"/>
      <c r="F8" s="9"/>
      <c r="G8" s="12">
        <f t="shared" si="0"/>
        <v>0</v>
      </c>
      <c r="I8" s="3" t="s">
        <v>1</v>
      </c>
      <c r="J8" s="5">
        <f>SUMIF(テーブル3[科　目],I8,テーブル3[現金支出])</f>
        <v>0</v>
      </c>
      <c r="K8" s="5">
        <f>SUMIF(テーブル3[科　目],I8,テーブル3[通帳等支出])</f>
        <v>0</v>
      </c>
      <c r="L8" s="5">
        <f t="shared" si="1"/>
        <v>0</v>
      </c>
    </row>
    <row r="9" spans="1:12" x14ac:dyDescent="0.2">
      <c r="A9" s="16"/>
      <c r="B9" s="17"/>
      <c r="C9" s="17"/>
      <c r="D9" s="18"/>
      <c r="E9" s="18"/>
      <c r="F9" s="18"/>
      <c r="G9" s="19">
        <f t="shared" si="0"/>
        <v>0</v>
      </c>
      <c r="I9" s="3" t="s">
        <v>7</v>
      </c>
      <c r="J9" s="5">
        <f>SUMIF(テーブル3[科　目],I9,テーブル3[現金支出])</f>
        <v>0</v>
      </c>
      <c r="K9" s="5">
        <f>SUMIF(テーブル3[科　目],I9,テーブル3[通帳等支出])</f>
        <v>0</v>
      </c>
      <c r="L9" s="5">
        <f t="shared" si="1"/>
        <v>0</v>
      </c>
    </row>
    <row r="10" spans="1:12" x14ac:dyDescent="0.2">
      <c r="A10" s="16"/>
      <c r="B10" s="17"/>
      <c r="C10" s="17"/>
      <c r="D10" s="20"/>
      <c r="E10" s="20"/>
      <c r="F10" s="20"/>
      <c r="G10" s="21">
        <f t="shared" si="0"/>
        <v>0</v>
      </c>
      <c r="I10" s="3" t="s">
        <v>8</v>
      </c>
      <c r="J10" s="5">
        <f>SUMIF(テーブル3[科　目],I10,テーブル3[現金支出])</f>
        <v>0</v>
      </c>
      <c r="K10" s="5">
        <f>SUMIF(テーブル3[科　目],I10,テーブル3[通帳等支出])</f>
        <v>0</v>
      </c>
      <c r="L10" s="5">
        <f t="shared" si="1"/>
        <v>0</v>
      </c>
    </row>
    <row r="11" spans="1:12" x14ac:dyDescent="0.2">
      <c r="I11" s="3" t="s">
        <v>9</v>
      </c>
      <c r="J11" s="5">
        <f>SUMIF(テーブル3[科　目],I11,テーブル3[現金支出])</f>
        <v>0</v>
      </c>
      <c r="K11" s="5">
        <f>SUMIF(テーブル3[科　目],I11,テーブル3[通帳等支出])</f>
        <v>0</v>
      </c>
      <c r="L11" s="5">
        <f t="shared" si="1"/>
        <v>0</v>
      </c>
    </row>
    <row r="12" spans="1:12" x14ac:dyDescent="0.2">
      <c r="I12" s="3" t="s">
        <v>10</v>
      </c>
      <c r="J12" s="5">
        <f>SUMIF(テーブル3[科　目],I12,テーブル3[現金支出])</f>
        <v>0</v>
      </c>
      <c r="K12" s="5">
        <f>SUMIF(テーブル3[科　目],I12,テーブル3[通帳等支出])</f>
        <v>0</v>
      </c>
      <c r="L12" s="5">
        <f t="shared" si="1"/>
        <v>0</v>
      </c>
    </row>
    <row r="13" spans="1:12" x14ac:dyDescent="0.2">
      <c r="I13" s="3" t="s">
        <v>17</v>
      </c>
      <c r="J13" s="5">
        <f>SUMIF(テーブル3[科　目],I13,テーブル3[現金支出])</f>
        <v>0</v>
      </c>
      <c r="K13" s="5">
        <f>SUMIF(テーブル3[科　目],I13,テーブル3[通帳等支出])</f>
        <v>0</v>
      </c>
      <c r="L13" s="5">
        <f t="shared" si="1"/>
        <v>0</v>
      </c>
    </row>
    <row r="14" spans="1:12" x14ac:dyDescent="0.2">
      <c r="I14" s="3" t="s">
        <v>11</v>
      </c>
      <c r="J14" s="5">
        <f>SUMIF(テーブル3[科　目],I14,テーブル3[収　入])</f>
        <v>0</v>
      </c>
      <c r="K14" s="7"/>
      <c r="L14" s="5">
        <f t="shared" si="1"/>
        <v>0</v>
      </c>
    </row>
    <row r="15" spans="1:12" x14ac:dyDescent="0.2">
      <c r="I15" s="3" t="s">
        <v>18</v>
      </c>
      <c r="J15" s="5">
        <f>SUMIF(テーブル3[科　目],I15,テーブル3[収　入])</f>
        <v>0</v>
      </c>
      <c r="K15" s="7"/>
      <c r="L15" s="5">
        <f t="shared" si="1"/>
        <v>0</v>
      </c>
    </row>
    <row r="16" spans="1:12" ht="13.25" x14ac:dyDescent="0.2">
      <c r="J16" s="8"/>
      <c r="K16" s="8"/>
    </row>
    <row r="17" spans="9:12" x14ac:dyDescent="0.2">
      <c r="I17" s="3" t="s">
        <v>20</v>
      </c>
      <c r="J17" s="9">
        <f>SUM(J14:J15)</f>
        <v>0</v>
      </c>
      <c r="K17" s="10"/>
      <c r="L17" s="5">
        <f t="shared" si="1"/>
        <v>0</v>
      </c>
    </row>
    <row r="18" spans="9:12" x14ac:dyDescent="0.2">
      <c r="I18" s="3" t="s">
        <v>21</v>
      </c>
      <c r="J18" s="9">
        <f>SUM(J4:J13)</f>
        <v>0</v>
      </c>
      <c r="K18" s="9">
        <f>SUM(K4:K13)</f>
        <v>0</v>
      </c>
      <c r="L18" s="5">
        <f>SUM(J18:K18)</f>
        <v>0</v>
      </c>
    </row>
    <row r="19" spans="9:12" x14ac:dyDescent="0.2">
      <c r="I19" s="3" t="s">
        <v>22</v>
      </c>
      <c r="J19" s="5">
        <f>J17-J18</f>
        <v>0</v>
      </c>
      <c r="K19" s="6"/>
      <c r="L19" s="5">
        <f t="shared" ref="L19:L21" si="2">SUM(J19:K19)</f>
        <v>0</v>
      </c>
    </row>
    <row r="20" spans="9:12" x14ac:dyDescent="0.2">
      <c r="I20" s="22" t="s">
        <v>24</v>
      </c>
      <c r="J20" s="23"/>
      <c r="K20" s="24" t="s">
        <v>25</v>
      </c>
      <c r="L20" s="5">
        <f t="shared" si="2"/>
        <v>0</v>
      </c>
    </row>
    <row r="21" spans="9:12" x14ac:dyDescent="0.2">
      <c r="I21" s="3" t="s">
        <v>23</v>
      </c>
      <c r="J21" s="5">
        <f>J20-J19</f>
        <v>0</v>
      </c>
      <c r="K21" s="7"/>
      <c r="L21" s="5">
        <f t="shared" si="2"/>
        <v>0</v>
      </c>
    </row>
  </sheetData>
  <phoneticPr fontId="2"/>
  <dataValidations count="1">
    <dataValidation type="list" allowBlank="1" showInputMessage="1" showErrorMessage="1" sqref="B4:B10" xr:uid="{00000000-0002-0000-0300-000000000000}">
      <formula1>$I$4:$I$15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1"/>
  <sheetViews>
    <sheetView tabSelected="1" zoomScaleNormal="100" workbookViewId="0">
      <selection activeCell="D15" sqref="D15"/>
    </sheetView>
  </sheetViews>
  <sheetFormatPr defaultRowHeight="13" x14ac:dyDescent="0.2"/>
  <cols>
    <col min="1" max="5" width="11.81640625" customWidth="1"/>
    <col min="6" max="6" width="12.08984375" customWidth="1"/>
    <col min="7" max="7" width="11.81640625" customWidth="1"/>
    <col min="8" max="8" width="3.1796875" customWidth="1"/>
    <col min="9" max="12" width="11.81640625" customWidth="1"/>
  </cols>
  <sheetData>
    <row r="1" spans="1:12" ht="19" x14ac:dyDescent="0.2">
      <c r="A1" s="1" t="s">
        <v>48</v>
      </c>
    </row>
    <row r="3" spans="1:12" x14ac:dyDescent="0.2">
      <c r="A3" s="13" t="s">
        <v>16</v>
      </c>
      <c r="B3" s="14" t="s">
        <v>12</v>
      </c>
      <c r="C3" s="14" t="s">
        <v>19</v>
      </c>
      <c r="D3" s="14" t="s">
        <v>13</v>
      </c>
      <c r="E3" s="14" t="s">
        <v>3</v>
      </c>
      <c r="F3" s="14" t="s">
        <v>4</v>
      </c>
      <c r="G3" s="15" t="s">
        <v>14</v>
      </c>
      <c r="H3" s="2"/>
      <c r="I3" s="3" t="s">
        <v>12</v>
      </c>
      <c r="J3" s="3" t="s">
        <v>3</v>
      </c>
      <c r="K3" s="3" t="s">
        <v>4</v>
      </c>
      <c r="L3" s="3" t="s">
        <v>15</v>
      </c>
    </row>
    <row r="4" spans="1:12" x14ac:dyDescent="0.2">
      <c r="A4" s="11"/>
      <c r="B4" s="4" t="s">
        <v>11</v>
      </c>
      <c r="C4" s="4"/>
      <c r="D4" s="9"/>
      <c r="E4" s="9"/>
      <c r="F4" s="9"/>
      <c r="G4" s="12">
        <f>D4</f>
        <v>0</v>
      </c>
      <c r="I4" s="3" t="s">
        <v>5</v>
      </c>
      <c r="J4" s="5">
        <f>SUMIF(テーブル4[科　目],I4,テーブル4[現金支出])</f>
        <v>0</v>
      </c>
      <c r="K4" s="5">
        <f>SUMIF(テーブル4[科　目],I4,テーブル4[通帳等支出])</f>
        <v>0</v>
      </c>
      <c r="L4" s="5">
        <f>SUM(J4:K4)</f>
        <v>0</v>
      </c>
    </row>
    <row r="5" spans="1:12" x14ac:dyDescent="0.2">
      <c r="A5" s="11"/>
      <c r="B5" s="4"/>
      <c r="C5" s="4"/>
      <c r="D5" s="9"/>
      <c r="E5" s="9"/>
      <c r="F5" s="9"/>
      <c r="G5" s="12">
        <f t="shared" ref="G5:G10" si="0">G4+D5-E5</f>
        <v>0</v>
      </c>
      <c r="I5" s="3" t="s">
        <v>0</v>
      </c>
      <c r="J5" s="5">
        <f>SUMIF(テーブル4[科　目],I5,テーブル4[現金支出])</f>
        <v>0</v>
      </c>
      <c r="K5" s="5">
        <f>SUMIF(テーブル4[科　目],I5,テーブル4[通帳等支出])</f>
        <v>0</v>
      </c>
      <c r="L5" s="5">
        <f t="shared" ref="L5:L17" si="1">SUM(J5:K5)</f>
        <v>0</v>
      </c>
    </row>
    <row r="6" spans="1:12" x14ac:dyDescent="0.2">
      <c r="A6" s="11"/>
      <c r="B6" s="4"/>
      <c r="C6" s="4"/>
      <c r="D6" s="9"/>
      <c r="E6" s="9"/>
      <c r="F6" s="9"/>
      <c r="G6" s="12">
        <f t="shared" si="0"/>
        <v>0</v>
      </c>
      <c r="I6" s="3" t="s">
        <v>6</v>
      </c>
      <c r="J6" s="5">
        <f>SUMIF(テーブル4[科　目],I6,テーブル4[現金支出])</f>
        <v>0</v>
      </c>
      <c r="K6" s="5">
        <f>SUMIF(テーブル4[科　目],I6,テーブル4[通帳等支出])</f>
        <v>0</v>
      </c>
      <c r="L6" s="5">
        <f t="shared" si="1"/>
        <v>0</v>
      </c>
    </row>
    <row r="7" spans="1:12" x14ac:dyDescent="0.2">
      <c r="A7" s="11"/>
      <c r="B7" s="4"/>
      <c r="C7" s="4"/>
      <c r="D7" s="9"/>
      <c r="E7" s="9"/>
      <c r="F7" s="9"/>
      <c r="G7" s="12">
        <f t="shared" si="0"/>
        <v>0</v>
      </c>
      <c r="I7" s="3" t="s">
        <v>2</v>
      </c>
      <c r="J7" s="5">
        <f>SUMIF(テーブル4[科　目],I7,テーブル4[現金支出])</f>
        <v>0</v>
      </c>
      <c r="K7" s="5">
        <f>SUMIF(テーブル4[科　目],I7,テーブル4[通帳等支出])</f>
        <v>0</v>
      </c>
      <c r="L7" s="5">
        <f t="shared" si="1"/>
        <v>0</v>
      </c>
    </row>
    <row r="8" spans="1:12" x14ac:dyDescent="0.2">
      <c r="A8" s="11"/>
      <c r="B8" s="4"/>
      <c r="C8" s="4"/>
      <c r="D8" s="9"/>
      <c r="E8" s="9"/>
      <c r="F8" s="9"/>
      <c r="G8" s="12">
        <f t="shared" si="0"/>
        <v>0</v>
      </c>
      <c r="I8" s="3" t="s">
        <v>1</v>
      </c>
      <c r="J8" s="5">
        <f>SUMIF(テーブル4[科　目],I8,テーブル4[現金支出])</f>
        <v>0</v>
      </c>
      <c r="K8" s="5">
        <f>SUMIF(テーブル4[科　目],I8,テーブル4[通帳等支出])</f>
        <v>0</v>
      </c>
      <c r="L8" s="5">
        <f t="shared" si="1"/>
        <v>0</v>
      </c>
    </row>
    <row r="9" spans="1:12" x14ac:dyDescent="0.2">
      <c r="A9" s="16"/>
      <c r="B9" s="17"/>
      <c r="C9" s="17"/>
      <c r="D9" s="18"/>
      <c r="E9" s="18"/>
      <c r="F9" s="18"/>
      <c r="G9" s="19">
        <f t="shared" si="0"/>
        <v>0</v>
      </c>
      <c r="I9" s="3" t="s">
        <v>7</v>
      </c>
      <c r="J9" s="5">
        <f>SUMIF(テーブル4[科　目],I9,テーブル4[現金支出])</f>
        <v>0</v>
      </c>
      <c r="K9" s="5">
        <f>SUMIF(テーブル4[科　目],I9,テーブル4[通帳等支出])</f>
        <v>0</v>
      </c>
      <c r="L9" s="5">
        <f t="shared" si="1"/>
        <v>0</v>
      </c>
    </row>
    <row r="10" spans="1:12" x14ac:dyDescent="0.2">
      <c r="A10" s="16"/>
      <c r="B10" s="17"/>
      <c r="C10" s="17"/>
      <c r="D10" s="20"/>
      <c r="E10" s="20"/>
      <c r="F10" s="20"/>
      <c r="G10" s="21">
        <f t="shared" si="0"/>
        <v>0</v>
      </c>
      <c r="I10" s="3" t="s">
        <v>8</v>
      </c>
      <c r="J10" s="5">
        <f>SUMIF(テーブル4[科　目],I10,テーブル4[現金支出])</f>
        <v>0</v>
      </c>
      <c r="K10" s="5">
        <f>SUMIF(テーブル4[科　目],I10,テーブル4[通帳等支出])</f>
        <v>0</v>
      </c>
      <c r="L10" s="5">
        <f t="shared" si="1"/>
        <v>0</v>
      </c>
    </row>
    <row r="11" spans="1:12" x14ac:dyDescent="0.2">
      <c r="I11" s="3" t="s">
        <v>9</v>
      </c>
      <c r="J11" s="5">
        <f>SUMIF(テーブル4[科　目],I11,テーブル4[現金支出])</f>
        <v>0</v>
      </c>
      <c r="K11" s="5">
        <f>SUMIF(テーブル4[科　目],I11,テーブル4[通帳等支出])</f>
        <v>0</v>
      </c>
      <c r="L11" s="5">
        <f t="shared" si="1"/>
        <v>0</v>
      </c>
    </row>
    <row r="12" spans="1:12" x14ac:dyDescent="0.2">
      <c r="I12" s="3" t="s">
        <v>10</v>
      </c>
      <c r="J12" s="5">
        <f>SUMIF(テーブル4[科　目],I12,テーブル4[現金支出])</f>
        <v>0</v>
      </c>
      <c r="K12" s="5">
        <f>SUMIF(テーブル4[科　目],I12,テーブル4[通帳等支出])</f>
        <v>0</v>
      </c>
      <c r="L12" s="5">
        <f t="shared" si="1"/>
        <v>0</v>
      </c>
    </row>
    <row r="13" spans="1:12" x14ac:dyDescent="0.2">
      <c r="I13" s="3" t="s">
        <v>17</v>
      </c>
      <c r="J13" s="5">
        <f>SUMIF(テーブル4[科　目],I13,テーブル4[現金支出])</f>
        <v>0</v>
      </c>
      <c r="K13" s="5">
        <f>SUMIF(テーブル4[科　目],I13,テーブル4[通帳等支出])</f>
        <v>0</v>
      </c>
      <c r="L13" s="5">
        <f t="shared" si="1"/>
        <v>0</v>
      </c>
    </row>
    <row r="14" spans="1:12" x14ac:dyDescent="0.2">
      <c r="I14" s="3" t="s">
        <v>11</v>
      </c>
      <c r="J14" s="5">
        <f>SUMIF(テーブル4[科　目],I14,テーブル4[収　入])</f>
        <v>0</v>
      </c>
      <c r="K14" s="7"/>
      <c r="L14" s="5">
        <f t="shared" si="1"/>
        <v>0</v>
      </c>
    </row>
    <row r="15" spans="1:12" x14ac:dyDescent="0.2">
      <c r="I15" s="3" t="s">
        <v>18</v>
      </c>
      <c r="J15" s="5">
        <f>SUMIF(テーブル4[科　目],I15,テーブル4[収　入])</f>
        <v>0</v>
      </c>
      <c r="K15" s="7"/>
      <c r="L15" s="5">
        <f t="shared" si="1"/>
        <v>0</v>
      </c>
    </row>
    <row r="16" spans="1:12" ht="13.25" x14ac:dyDescent="0.2">
      <c r="J16" s="8"/>
      <c r="K16" s="8"/>
    </row>
    <row r="17" spans="9:12" x14ac:dyDescent="0.2">
      <c r="I17" s="3" t="s">
        <v>20</v>
      </c>
      <c r="J17" s="9">
        <f>SUM(J14:J15)</f>
        <v>0</v>
      </c>
      <c r="K17" s="10"/>
      <c r="L17" s="5">
        <f t="shared" si="1"/>
        <v>0</v>
      </c>
    </row>
    <row r="18" spans="9:12" x14ac:dyDescent="0.2">
      <c r="I18" s="3" t="s">
        <v>21</v>
      </c>
      <c r="J18" s="9">
        <f>SUM(J4:J13)</f>
        <v>0</v>
      </c>
      <c r="K18" s="9">
        <f>SUM(K4:K13)</f>
        <v>0</v>
      </c>
      <c r="L18" s="5">
        <f>SUM(J18:K18)</f>
        <v>0</v>
      </c>
    </row>
    <row r="19" spans="9:12" x14ac:dyDescent="0.2">
      <c r="I19" s="3" t="s">
        <v>22</v>
      </c>
      <c r="J19" s="5">
        <f>J17-J18</f>
        <v>0</v>
      </c>
      <c r="K19" s="6"/>
      <c r="L19" s="5">
        <f t="shared" ref="L19:L21" si="2">SUM(J19:K19)</f>
        <v>0</v>
      </c>
    </row>
    <row r="20" spans="9:12" x14ac:dyDescent="0.2">
      <c r="I20" s="22" t="s">
        <v>24</v>
      </c>
      <c r="J20" s="23"/>
      <c r="K20" s="24" t="s">
        <v>25</v>
      </c>
      <c r="L20" s="5">
        <f t="shared" si="2"/>
        <v>0</v>
      </c>
    </row>
    <row r="21" spans="9:12" x14ac:dyDescent="0.2">
      <c r="I21" s="3" t="s">
        <v>23</v>
      </c>
      <c r="J21" s="5">
        <f>J20-J19</f>
        <v>0</v>
      </c>
      <c r="K21" s="7"/>
      <c r="L21" s="5">
        <f t="shared" si="2"/>
        <v>0</v>
      </c>
    </row>
  </sheetData>
  <phoneticPr fontId="2"/>
  <dataValidations count="1">
    <dataValidation type="list" allowBlank="1" showInputMessage="1" showErrorMessage="1" sqref="B4:B10" xr:uid="{00000000-0002-0000-0400-000000000000}">
      <formula1>$I$4:$I$15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1"/>
  <sheetViews>
    <sheetView tabSelected="1" zoomScaleNormal="100" workbookViewId="0">
      <selection activeCell="D15" sqref="D15"/>
    </sheetView>
  </sheetViews>
  <sheetFormatPr defaultRowHeight="13" x14ac:dyDescent="0.2"/>
  <cols>
    <col min="1" max="5" width="11.81640625" customWidth="1"/>
    <col min="6" max="6" width="12.08984375" customWidth="1"/>
    <col min="7" max="7" width="11.81640625" customWidth="1"/>
    <col min="8" max="8" width="3.1796875" customWidth="1"/>
    <col min="9" max="12" width="11.81640625" customWidth="1"/>
  </cols>
  <sheetData>
    <row r="1" spans="1:12" ht="19" x14ac:dyDescent="0.2">
      <c r="A1" s="1" t="s">
        <v>47</v>
      </c>
    </row>
    <row r="3" spans="1:12" x14ac:dyDescent="0.2">
      <c r="A3" s="13" t="s">
        <v>16</v>
      </c>
      <c r="B3" s="14" t="s">
        <v>12</v>
      </c>
      <c r="C3" s="14" t="s">
        <v>19</v>
      </c>
      <c r="D3" s="14" t="s">
        <v>13</v>
      </c>
      <c r="E3" s="14" t="s">
        <v>3</v>
      </c>
      <c r="F3" s="14" t="s">
        <v>4</v>
      </c>
      <c r="G3" s="15" t="s">
        <v>14</v>
      </c>
      <c r="H3" s="2"/>
      <c r="I3" s="3" t="s">
        <v>12</v>
      </c>
      <c r="J3" s="3" t="s">
        <v>3</v>
      </c>
      <c r="K3" s="3" t="s">
        <v>4</v>
      </c>
      <c r="L3" s="3" t="s">
        <v>15</v>
      </c>
    </row>
    <row r="4" spans="1:12" x14ac:dyDescent="0.2">
      <c r="A4" s="11"/>
      <c r="B4" s="4" t="s">
        <v>11</v>
      </c>
      <c r="C4" s="4"/>
      <c r="D4" s="9"/>
      <c r="E4" s="9"/>
      <c r="F4" s="9"/>
      <c r="G4" s="12">
        <f>D4</f>
        <v>0</v>
      </c>
      <c r="I4" s="3" t="s">
        <v>5</v>
      </c>
      <c r="J4" s="5">
        <f>SUMIF(テーブル5[科　目],I4,テーブル5[現金支出])</f>
        <v>0</v>
      </c>
      <c r="K4" s="5">
        <f>SUMIF(テーブル5[科　目],I4,テーブル5[通帳等支出])</f>
        <v>0</v>
      </c>
      <c r="L4" s="5">
        <f>SUM(J4:K4)</f>
        <v>0</v>
      </c>
    </row>
    <row r="5" spans="1:12" x14ac:dyDescent="0.2">
      <c r="A5" s="11"/>
      <c r="B5" s="4"/>
      <c r="C5" s="4"/>
      <c r="D5" s="9"/>
      <c r="E5" s="9"/>
      <c r="F5" s="9"/>
      <c r="G5" s="12">
        <f t="shared" ref="G5:G10" si="0">G4+D5-E5</f>
        <v>0</v>
      </c>
      <c r="I5" s="3" t="s">
        <v>0</v>
      </c>
      <c r="J5" s="5">
        <f>SUMIF(テーブル5[科　目],I5,テーブル5[現金支出])</f>
        <v>0</v>
      </c>
      <c r="K5" s="5">
        <f>SUMIF(テーブル5[科　目],I5,テーブル5[通帳等支出])</f>
        <v>0</v>
      </c>
      <c r="L5" s="5">
        <f t="shared" ref="L5:L17" si="1">SUM(J5:K5)</f>
        <v>0</v>
      </c>
    </row>
    <row r="6" spans="1:12" x14ac:dyDescent="0.2">
      <c r="A6" s="11"/>
      <c r="B6" s="4"/>
      <c r="C6" s="4"/>
      <c r="D6" s="9"/>
      <c r="E6" s="9"/>
      <c r="F6" s="9"/>
      <c r="G6" s="12">
        <f t="shared" si="0"/>
        <v>0</v>
      </c>
      <c r="I6" s="3" t="s">
        <v>6</v>
      </c>
      <c r="J6" s="5">
        <f>SUMIF(テーブル5[科　目],I6,テーブル5[現金支出])</f>
        <v>0</v>
      </c>
      <c r="K6" s="5">
        <f>SUMIF(テーブル5[科　目],I6,テーブル5[通帳等支出])</f>
        <v>0</v>
      </c>
      <c r="L6" s="5">
        <f t="shared" si="1"/>
        <v>0</v>
      </c>
    </row>
    <row r="7" spans="1:12" x14ac:dyDescent="0.2">
      <c r="A7" s="11"/>
      <c r="B7" s="4"/>
      <c r="C7" s="4"/>
      <c r="D7" s="9"/>
      <c r="E7" s="9"/>
      <c r="F7" s="9"/>
      <c r="G7" s="12">
        <f t="shared" si="0"/>
        <v>0</v>
      </c>
      <c r="I7" s="3" t="s">
        <v>2</v>
      </c>
      <c r="J7" s="5">
        <f>SUMIF(テーブル5[科　目],I7,テーブル5[現金支出])</f>
        <v>0</v>
      </c>
      <c r="K7" s="5">
        <f>SUMIF(テーブル5[科　目],I7,テーブル5[通帳等支出])</f>
        <v>0</v>
      </c>
      <c r="L7" s="5">
        <f t="shared" si="1"/>
        <v>0</v>
      </c>
    </row>
    <row r="8" spans="1:12" x14ac:dyDescent="0.2">
      <c r="A8" s="11"/>
      <c r="B8" s="4"/>
      <c r="C8" s="4"/>
      <c r="D8" s="9"/>
      <c r="E8" s="9"/>
      <c r="F8" s="9"/>
      <c r="G8" s="12">
        <f t="shared" si="0"/>
        <v>0</v>
      </c>
      <c r="I8" s="3" t="s">
        <v>1</v>
      </c>
      <c r="J8" s="5">
        <f>SUMIF(テーブル5[科　目],I8,テーブル5[現金支出])</f>
        <v>0</v>
      </c>
      <c r="K8" s="5">
        <f>SUMIF(テーブル5[科　目],I8,テーブル5[通帳等支出])</f>
        <v>0</v>
      </c>
      <c r="L8" s="5">
        <f t="shared" si="1"/>
        <v>0</v>
      </c>
    </row>
    <row r="9" spans="1:12" x14ac:dyDescent="0.2">
      <c r="A9" s="16"/>
      <c r="B9" s="17"/>
      <c r="C9" s="17"/>
      <c r="D9" s="18"/>
      <c r="E9" s="18"/>
      <c r="F9" s="18"/>
      <c r="G9" s="19">
        <f t="shared" si="0"/>
        <v>0</v>
      </c>
      <c r="I9" s="3" t="s">
        <v>7</v>
      </c>
      <c r="J9" s="5">
        <f>SUMIF(テーブル5[科　目],I9,テーブル5[現金支出])</f>
        <v>0</v>
      </c>
      <c r="K9" s="5">
        <f>SUMIF(テーブル5[科　目],I9,テーブル5[通帳等支出])</f>
        <v>0</v>
      </c>
      <c r="L9" s="5">
        <f t="shared" si="1"/>
        <v>0</v>
      </c>
    </row>
    <row r="10" spans="1:12" x14ac:dyDescent="0.2">
      <c r="A10" s="16"/>
      <c r="B10" s="17"/>
      <c r="C10" s="17"/>
      <c r="D10" s="20"/>
      <c r="E10" s="20"/>
      <c r="F10" s="20"/>
      <c r="G10" s="21">
        <f t="shared" si="0"/>
        <v>0</v>
      </c>
      <c r="I10" s="3" t="s">
        <v>8</v>
      </c>
      <c r="J10" s="5">
        <f>SUMIF(テーブル5[科　目],I10,テーブル5[現金支出])</f>
        <v>0</v>
      </c>
      <c r="K10" s="5">
        <f>SUMIF(テーブル5[科　目],I10,テーブル5[通帳等支出])</f>
        <v>0</v>
      </c>
      <c r="L10" s="5">
        <f t="shared" si="1"/>
        <v>0</v>
      </c>
    </row>
    <row r="11" spans="1:12" x14ac:dyDescent="0.2">
      <c r="I11" s="3" t="s">
        <v>9</v>
      </c>
      <c r="J11" s="5">
        <f>SUMIF(テーブル5[科　目],I11,テーブル5[現金支出])</f>
        <v>0</v>
      </c>
      <c r="K11" s="5">
        <f>SUMIF(テーブル5[科　目],I11,テーブル5[通帳等支出])</f>
        <v>0</v>
      </c>
      <c r="L11" s="5">
        <f t="shared" si="1"/>
        <v>0</v>
      </c>
    </row>
    <row r="12" spans="1:12" x14ac:dyDescent="0.2">
      <c r="I12" s="3" t="s">
        <v>10</v>
      </c>
      <c r="J12" s="5">
        <f>SUMIF(テーブル5[科　目],I12,テーブル5[現金支出])</f>
        <v>0</v>
      </c>
      <c r="K12" s="5">
        <f>SUMIF(テーブル5[科　目],I12,テーブル5[通帳等支出])</f>
        <v>0</v>
      </c>
      <c r="L12" s="5">
        <f t="shared" si="1"/>
        <v>0</v>
      </c>
    </row>
    <row r="13" spans="1:12" x14ac:dyDescent="0.2">
      <c r="I13" s="3" t="s">
        <v>17</v>
      </c>
      <c r="J13" s="5">
        <f>SUMIF(テーブル5[科　目],I13,テーブル5[現金支出])</f>
        <v>0</v>
      </c>
      <c r="K13" s="5">
        <f>SUMIF(テーブル5[科　目],I13,テーブル5[通帳等支出])</f>
        <v>0</v>
      </c>
      <c r="L13" s="5">
        <f t="shared" si="1"/>
        <v>0</v>
      </c>
    </row>
    <row r="14" spans="1:12" x14ac:dyDescent="0.2">
      <c r="I14" s="3" t="s">
        <v>11</v>
      </c>
      <c r="J14" s="5">
        <f>SUMIF(テーブル5[科　目],I14,テーブル5[収　入])</f>
        <v>0</v>
      </c>
      <c r="K14" s="7"/>
      <c r="L14" s="5">
        <f t="shared" si="1"/>
        <v>0</v>
      </c>
    </row>
    <row r="15" spans="1:12" x14ac:dyDescent="0.2">
      <c r="I15" s="3" t="s">
        <v>18</v>
      </c>
      <c r="J15" s="5">
        <f>SUMIF(テーブル5[科　目],I15,テーブル5[収　入])</f>
        <v>0</v>
      </c>
      <c r="K15" s="7"/>
      <c r="L15" s="5">
        <f t="shared" si="1"/>
        <v>0</v>
      </c>
    </row>
    <row r="16" spans="1:12" ht="13.25" x14ac:dyDescent="0.2">
      <c r="J16" s="8"/>
      <c r="K16" s="8"/>
    </row>
    <row r="17" spans="9:12" x14ac:dyDescent="0.2">
      <c r="I17" s="3" t="s">
        <v>20</v>
      </c>
      <c r="J17" s="9">
        <f>SUM(J14:J15)</f>
        <v>0</v>
      </c>
      <c r="K17" s="10"/>
      <c r="L17" s="5">
        <f t="shared" si="1"/>
        <v>0</v>
      </c>
    </row>
    <row r="18" spans="9:12" x14ac:dyDescent="0.2">
      <c r="I18" s="3" t="s">
        <v>21</v>
      </c>
      <c r="J18" s="9">
        <f>SUM(J4:J13)</f>
        <v>0</v>
      </c>
      <c r="K18" s="9">
        <f>SUM(K4:K13)</f>
        <v>0</v>
      </c>
      <c r="L18" s="5">
        <f>SUM(J18:K18)</f>
        <v>0</v>
      </c>
    </row>
    <row r="19" spans="9:12" x14ac:dyDescent="0.2">
      <c r="I19" s="3" t="s">
        <v>22</v>
      </c>
      <c r="J19" s="5">
        <f>J17-J18</f>
        <v>0</v>
      </c>
      <c r="K19" s="6"/>
      <c r="L19" s="5">
        <f t="shared" ref="L19:L21" si="2">SUM(J19:K19)</f>
        <v>0</v>
      </c>
    </row>
    <row r="20" spans="9:12" x14ac:dyDescent="0.2">
      <c r="I20" s="22" t="s">
        <v>24</v>
      </c>
      <c r="J20" s="23"/>
      <c r="K20" s="24" t="s">
        <v>25</v>
      </c>
      <c r="L20" s="5">
        <f t="shared" si="2"/>
        <v>0</v>
      </c>
    </row>
    <row r="21" spans="9:12" x14ac:dyDescent="0.2">
      <c r="I21" s="3" t="s">
        <v>23</v>
      </c>
      <c r="J21" s="5">
        <f>J20-J19</f>
        <v>0</v>
      </c>
      <c r="K21" s="7"/>
      <c r="L21" s="5">
        <f t="shared" si="2"/>
        <v>0</v>
      </c>
    </row>
  </sheetData>
  <phoneticPr fontId="2"/>
  <dataValidations count="1">
    <dataValidation type="list" allowBlank="1" showInputMessage="1" showErrorMessage="1" sqref="B4:B10" xr:uid="{00000000-0002-0000-0500-000000000000}">
      <formula1>$I$4:$I$15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1"/>
  <sheetViews>
    <sheetView tabSelected="1" zoomScaleNormal="100" workbookViewId="0">
      <selection activeCell="D15" sqref="D15"/>
    </sheetView>
  </sheetViews>
  <sheetFormatPr defaultRowHeight="13" x14ac:dyDescent="0.2"/>
  <cols>
    <col min="1" max="5" width="11.81640625" customWidth="1"/>
    <col min="6" max="6" width="12.08984375" customWidth="1"/>
    <col min="7" max="7" width="11.81640625" customWidth="1"/>
    <col min="8" max="8" width="3.1796875" customWidth="1"/>
    <col min="9" max="12" width="11.81640625" customWidth="1"/>
  </cols>
  <sheetData>
    <row r="1" spans="1:12" ht="19" x14ac:dyDescent="0.2">
      <c r="A1" s="1" t="s">
        <v>46</v>
      </c>
    </row>
    <row r="3" spans="1:12" x14ac:dyDescent="0.2">
      <c r="A3" s="13" t="s">
        <v>16</v>
      </c>
      <c r="B3" s="14" t="s">
        <v>12</v>
      </c>
      <c r="C3" s="14" t="s">
        <v>19</v>
      </c>
      <c r="D3" s="14" t="s">
        <v>13</v>
      </c>
      <c r="E3" s="14" t="s">
        <v>3</v>
      </c>
      <c r="F3" s="14" t="s">
        <v>4</v>
      </c>
      <c r="G3" s="15" t="s">
        <v>14</v>
      </c>
      <c r="H3" s="2"/>
      <c r="I3" s="3" t="s">
        <v>12</v>
      </c>
      <c r="J3" s="3" t="s">
        <v>3</v>
      </c>
      <c r="K3" s="3" t="s">
        <v>4</v>
      </c>
      <c r="L3" s="3" t="s">
        <v>15</v>
      </c>
    </row>
    <row r="4" spans="1:12" x14ac:dyDescent="0.2">
      <c r="A4" s="11"/>
      <c r="B4" s="4" t="s">
        <v>11</v>
      </c>
      <c r="C4" s="4"/>
      <c r="D4" s="9"/>
      <c r="E4" s="9"/>
      <c r="F4" s="9"/>
      <c r="G4" s="12">
        <f>D4</f>
        <v>0</v>
      </c>
      <c r="I4" s="3" t="s">
        <v>5</v>
      </c>
      <c r="J4" s="5">
        <f>SUMIF(テーブル6[科　目],I4,テーブル6[現金支出])</f>
        <v>0</v>
      </c>
      <c r="K4" s="5">
        <f>SUMIF(テーブル6[科　目],I4,テーブル6[通帳等支出])</f>
        <v>0</v>
      </c>
      <c r="L4" s="5">
        <f>SUM(J4:K4)</f>
        <v>0</v>
      </c>
    </row>
    <row r="5" spans="1:12" x14ac:dyDescent="0.2">
      <c r="A5" s="11"/>
      <c r="B5" s="4"/>
      <c r="C5" s="4"/>
      <c r="D5" s="9"/>
      <c r="E5" s="9"/>
      <c r="F5" s="9"/>
      <c r="G5" s="12">
        <f t="shared" ref="G5:G10" si="0">G4+D5-E5</f>
        <v>0</v>
      </c>
      <c r="I5" s="3" t="s">
        <v>0</v>
      </c>
      <c r="J5" s="5">
        <f>SUMIF(テーブル6[科　目],I5,テーブル6[現金支出])</f>
        <v>0</v>
      </c>
      <c r="K5" s="5">
        <f>SUMIF(テーブル6[科　目],I5,テーブル6[通帳等支出])</f>
        <v>0</v>
      </c>
      <c r="L5" s="5">
        <f t="shared" ref="L5:L17" si="1">SUM(J5:K5)</f>
        <v>0</v>
      </c>
    </row>
    <row r="6" spans="1:12" x14ac:dyDescent="0.2">
      <c r="A6" s="11"/>
      <c r="B6" s="4"/>
      <c r="C6" s="4"/>
      <c r="D6" s="9"/>
      <c r="E6" s="9"/>
      <c r="F6" s="9"/>
      <c r="G6" s="12">
        <f t="shared" si="0"/>
        <v>0</v>
      </c>
      <c r="I6" s="3" t="s">
        <v>6</v>
      </c>
      <c r="J6" s="5">
        <f>SUMIF(テーブル6[科　目],I6,テーブル6[現金支出])</f>
        <v>0</v>
      </c>
      <c r="K6" s="5">
        <f>SUMIF(テーブル6[科　目],I6,テーブル6[通帳等支出])</f>
        <v>0</v>
      </c>
      <c r="L6" s="5">
        <f t="shared" si="1"/>
        <v>0</v>
      </c>
    </row>
    <row r="7" spans="1:12" x14ac:dyDescent="0.2">
      <c r="A7" s="11"/>
      <c r="B7" s="4"/>
      <c r="C7" s="4"/>
      <c r="D7" s="9"/>
      <c r="E7" s="9"/>
      <c r="F7" s="9"/>
      <c r="G7" s="12">
        <f t="shared" si="0"/>
        <v>0</v>
      </c>
      <c r="I7" s="3" t="s">
        <v>2</v>
      </c>
      <c r="J7" s="5">
        <f>SUMIF(テーブル6[科　目],I7,テーブル6[現金支出])</f>
        <v>0</v>
      </c>
      <c r="K7" s="5">
        <f>SUMIF(テーブル6[科　目],I7,テーブル6[通帳等支出])</f>
        <v>0</v>
      </c>
      <c r="L7" s="5">
        <f t="shared" si="1"/>
        <v>0</v>
      </c>
    </row>
    <row r="8" spans="1:12" x14ac:dyDescent="0.2">
      <c r="A8" s="11"/>
      <c r="B8" s="4"/>
      <c r="C8" s="4"/>
      <c r="D8" s="9"/>
      <c r="E8" s="9"/>
      <c r="F8" s="9"/>
      <c r="G8" s="12">
        <f t="shared" si="0"/>
        <v>0</v>
      </c>
      <c r="I8" s="3" t="s">
        <v>1</v>
      </c>
      <c r="J8" s="5">
        <f>SUMIF(テーブル6[科　目],I8,テーブル6[現金支出])</f>
        <v>0</v>
      </c>
      <c r="K8" s="5">
        <f>SUMIF(テーブル6[科　目],I8,テーブル6[通帳等支出])</f>
        <v>0</v>
      </c>
      <c r="L8" s="5">
        <f t="shared" si="1"/>
        <v>0</v>
      </c>
    </row>
    <row r="9" spans="1:12" x14ac:dyDescent="0.2">
      <c r="A9" s="16"/>
      <c r="B9" s="17"/>
      <c r="C9" s="17"/>
      <c r="D9" s="18"/>
      <c r="E9" s="18"/>
      <c r="F9" s="18"/>
      <c r="G9" s="19">
        <f t="shared" si="0"/>
        <v>0</v>
      </c>
      <c r="I9" s="3" t="s">
        <v>7</v>
      </c>
      <c r="J9" s="5">
        <f>SUMIF(テーブル6[科　目],I9,テーブル6[現金支出])</f>
        <v>0</v>
      </c>
      <c r="K9" s="5">
        <f>SUMIF(テーブル6[科　目],I9,テーブル6[通帳等支出])</f>
        <v>0</v>
      </c>
      <c r="L9" s="5">
        <f t="shared" si="1"/>
        <v>0</v>
      </c>
    </row>
    <row r="10" spans="1:12" x14ac:dyDescent="0.2">
      <c r="A10" s="16"/>
      <c r="B10" s="17"/>
      <c r="C10" s="17"/>
      <c r="D10" s="20"/>
      <c r="E10" s="20"/>
      <c r="F10" s="20"/>
      <c r="G10" s="21">
        <f t="shared" si="0"/>
        <v>0</v>
      </c>
      <c r="I10" s="3" t="s">
        <v>8</v>
      </c>
      <c r="J10" s="5">
        <f>SUMIF(テーブル6[科　目],I10,テーブル6[現金支出])</f>
        <v>0</v>
      </c>
      <c r="K10" s="5">
        <f>SUMIF(テーブル6[科　目],I10,テーブル6[通帳等支出])</f>
        <v>0</v>
      </c>
      <c r="L10" s="5">
        <f t="shared" si="1"/>
        <v>0</v>
      </c>
    </row>
    <row r="11" spans="1:12" x14ac:dyDescent="0.2">
      <c r="I11" s="3" t="s">
        <v>9</v>
      </c>
      <c r="J11" s="5">
        <f>SUMIF(テーブル6[科　目],I11,テーブル6[現金支出])</f>
        <v>0</v>
      </c>
      <c r="K11" s="5">
        <f>SUMIF(テーブル6[科　目],I11,テーブル6[通帳等支出])</f>
        <v>0</v>
      </c>
      <c r="L11" s="5">
        <f t="shared" si="1"/>
        <v>0</v>
      </c>
    </row>
    <row r="12" spans="1:12" x14ac:dyDescent="0.2">
      <c r="I12" s="3" t="s">
        <v>10</v>
      </c>
      <c r="J12" s="5">
        <f>SUMIF(テーブル6[科　目],I12,テーブル6[現金支出])</f>
        <v>0</v>
      </c>
      <c r="K12" s="5">
        <f>SUMIF(テーブル6[科　目],I12,テーブル6[通帳等支出])</f>
        <v>0</v>
      </c>
      <c r="L12" s="5">
        <f t="shared" si="1"/>
        <v>0</v>
      </c>
    </row>
    <row r="13" spans="1:12" x14ac:dyDescent="0.2">
      <c r="I13" s="3" t="s">
        <v>17</v>
      </c>
      <c r="J13" s="5">
        <f>SUMIF(テーブル6[科　目],I13,テーブル6[現金支出])</f>
        <v>0</v>
      </c>
      <c r="K13" s="5">
        <f>SUMIF(テーブル6[科　目],I13,テーブル6[通帳等支出])</f>
        <v>0</v>
      </c>
      <c r="L13" s="5">
        <f t="shared" si="1"/>
        <v>0</v>
      </c>
    </row>
    <row r="14" spans="1:12" x14ac:dyDescent="0.2">
      <c r="I14" s="3" t="s">
        <v>11</v>
      </c>
      <c r="J14" s="5">
        <f>SUMIF(テーブル6[科　目],I14,テーブル6[収　入])</f>
        <v>0</v>
      </c>
      <c r="K14" s="7"/>
      <c r="L14" s="5">
        <f t="shared" si="1"/>
        <v>0</v>
      </c>
    </row>
    <row r="15" spans="1:12" x14ac:dyDescent="0.2">
      <c r="I15" s="3" t="s">
        <v>18</v>
      </c>
      <c r="J15" s="5">
        <f>SUMIF(テーブル6[科　目],I15,テーブル6[収　入])</f>
        <v>0</v>
      </c>
      <c r="K15" s="7"/>
      <c r="L15" s="5">
        <f t="shared" si="1"/>
        <v>0</v>
      </c>
    </row>
    <row r="16" spans="1:12" ht="13.25" x14ac:dyDescent="0.2">
      <c r="J16" s="8"/>
      <c r="K16" s="8"/>
    </row>
    <row r="17" spans="9:12" x14ac:dyDescent="0.2">
      <c r="I17" s="3" t="s">
        <v>20</v>
      </c>
      <c r="J17" s="9">
        <f>SUM(J14:J15)</f>
        <v>0</v>
      </c>
      <c r="K17" s="10"/>
      <c r="L17" s="5">
        <f t="shared" si="1"/>
        <v>0</v>
      </c>
    </row>
    <row r="18" spans="9:12" x14ac:dyDescent="0.2">
      <c r="I18" s="3" t="s">
        <v>21</v>
      </c>
      <c r="J18" s="9">
        <f>SUM(J4:J13)</f>
        <v>0</v>
      </c>
      <c r="K18" s="9">
        <f>SUM(K4:K13)</f>
        <v>0</v>
      </c>
      <c r="L18" s="5">
        <f>SUM(J18:K18)</f>
        <v>0</v>
      </c>
    </row>
    <row r="19" spans="9:12" x14ac:dyDescent="0.2">
      <c r="I19" s="3" t="s">
        <v>22</v>
      </c>
      <c r="J19" s="5">
        <f>J17-J18</f>
        <v>0</v>
      </c>
      <c r="K19" s="6"/>
      <c r="L19" s="5">
        <f t="shared" ref="L19:L21" si="2">SUM(J19:K19)</f>
        <v>0</v>
      </c>
    </row>
    <row r="20" spans="9:12" x14ac:dyDescent="0.2">
      <c r="I20" s="22" t="s">
        <v>24</v>
      </c>
      <c r="J20" s="23"/>
      <c r="K20" s="24" t="s">
        <v>25</v>
      </c>
      <c r="L20" s="5">
        <f t="shared" si="2"/>
        <v>0</v>
      </c>
    </row>
    <row r="21" spans="9:12" x14ac:dyDescent="0.2">
      <c r="I21" s="3" t="s">
        <v>23</v>
      </c>
      <c r="J21" s="5">
        <f>J20-J19</f>
        <v>0</v>
      </c>
      <c r="K21" s="7"/>
      <c r="L21" s="5">
        <f t="shared" si="2"/>
        <v>0</v>
      </c>
    </row>
  </sheetData>
  <phoneticPr fontId="2"/>
  <dataValidations count="1">
    <dataValidation type="list" allowBlank="1" showInputMessage="1" showErrorMessage="1" sqref="B4:B10" xr:uid="{00000000-0002-0000-0600-000000000000}">
      <formula1>$I$4:$I$15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1"/>
  <sheetViews>
    <sheetView tabSelected="1" zoomScaleNormal="100" workbookViewId="0">
      <selection activeCell="D15" sqref="D15"/>
    </sheetView>
  </sheetViews>
  <sheetFormatPr defaultRowHeight="13" x14ac:dyDescent="0.2"/>
  <cols>
    <col min="1" max="5" width="11.81640625" customWidth="1"/>
    <col min="6" max="6" width="12.08984375" customWidth="1"/>
    <col min="7" max="7" width="11.81640625" customWidth="1"/>
    <col min="8" max="8" width="3.1796875" customWidth="1"/>
    <col min="9" max="12" width="11.81640625" customWidth="1"/>
  </cols>
  <sheetData>
    <row r="1" spans="1:12" ht="19" x14ac:dyDescent="0.2">
      <c r="A1" s="1" t="s">
        <v>45</v>
      </c>
    </row>
    <row r="3" spans="1:12" x14ac:dyDescent="0.2">
      <c r="A3" s="13" t="s">
        <v>16</v>
      </c>
      <c r="B3" s="14" t="s">
        <v>12</v>
      </c>
      <c r="C3" s="14" t="s">
        <v>19</v>
      </c>
      <c r="D3" s="14" t="s">
        <v>13</v>
      </c>
      <c r="E3" s="14" t="s">
        <v>3</v>
      </c>
      <c r="F3" s="14" t="s">
        <v>4</v>
      </c>
      <c r="G3" s="15" t="s">
        <v>14</v>
      </c>
      <c r="H3" s="2"/>
      <c r="I3" s="3" t="s">
        <v>12</v>
      </c>
      <c r="J3" s="3" t="s">
        <v>3</v>
      </c>
      <c r="K3" s="3" t="s">
        <v>4</v>
      </c>
      <c r="L3" s="3" t="s">
        <v>15</v>
      </c>
    </row>
    <row r="4" spans="1:12" x14ac:dyDescent="0.2">
      <c r="A4" s="11"/>
      <c r="B4" s="4" t="s">
        <v>11</v>
      </c>
      <c r="C4" s="4"/>
      <c r="D4" s="9"/>
      <c r="E4" s="9"/>
      <c r="F4" s="9"/>
      <c r="G4" s="12">
        <f>D4</f>
        <v>0</v>
      </c>
      <c r="I4" s="3" t="s">
        <v>5</v>
      </c>
      <c r="J4" s="5">
        <f>SUMIF(テーブル7[科　目],I4,テーブル7[現金支出])</f>
        <v>0</v>
      </c>
      <c r="K4" s="5">
        <f>SUMIF(テーブル7[科　目],I4,テーブル7[通帳等支出])</f>
        <v>0</v>
      </c>
      <c r="L4" s="5">
        <f>SUM(J4:K4)</f>
        <v>0</v>
      </c>
    </row>
    <row r="5" spans="1:12" x14ac:dyDescent="0.2">
      <c r="A5" s="11"/>
      <c r="B5" s="4"/>
      <c r="C5" s="4"/>
      <c r="D5" s="9"/>
      <c r="E5" s="9"/>
      <c r="F5" s="9"/>
      <c r="G5" s="12">
        <f t="shared" ref="G5:G10" si="0">G4+D5-E5</f>
        <v>0</v>
      </c>
      <c r="I5" s="3" t="s">
        <v>0</v>
      </c>
      <c r="J5" s="5">
        <f>SUMIF(テーブル7[科　目],I5,テーブル7[現金支出])</f>
        <v>0</v>
      </c>
      <c r="K5" s="5">
        <f>SUMIF(テーブル7[科　目],I5,テーブル7[通帳等支出])</f>
        <v>0</v>
      </c>
      <c r="L5" s="5">
        <f t="shared" ref="L5:L17" si="1">SUM(J5:K5)</f>
        <v>0</v>
      </c>
    </row>
    <row r="6" spans="1:12" x14ac:dyDescent="0.2">
      <c r="A6" s="11"/>
      <c r="B6" s="4"/>
      <c r="C6" s="4"/>
      <c r="D6" s="9"/>
      <c r="E6" s="9"/>
      <c r="F6" s="9"/>
      <c r="G6" s="12">
        <f t="shared" si="0"/>
        <v>0</v>
      </c>
      <c r="I6" s="3" t="s">
        <v>6</v>
      </c>
      <c r="J6" s="5">
        <f>SUMIF(テーブル7[科　目],I6,テーブル7[現金支出])</f>
        <v>0</v>
      </c>
      <c r="K6" s="5">
        <f>SUMIF(テーブル7[科　目],I6,テーブル7[通帳等支出])</f>
        <v>0</v>
      </c>
      <c r="L6" s="5">
        <f t="shared" si="1"/>
        <v>0</v>
      </c>
    </row>
    <row r="7" spans="1:12" x14ac:dyDescent="0.2">
      <c r="A7" s="11"/>
      <c r="B7" s="4"/>
      <c r="C7" s="4"/>
      <c r="D7" s="9"/>
      <c r="E7" s="9"/>
      <c r="F7" s="9"/>
      <c r="G7" s="12">
        <f t="shared" si="0"/>
        <v>0</v>
      </c>
      <c r="I7" s="3" t="s">
        <v>2</v>
      </c>
      <c r="J7" s="5">
        <f>SUMIF(テーブル7[科　目],I7,テーブル7[現金支出])</f>
        <v>0</v>
      </c>
      <c r="K7" s="5">
        <f>SUMIF(テーブル7[科　目],I7,テーブル7[通帳等支出])</f>
        <v>0</v>
      </c>
      <c r="L7" s="5">
        <f t="shared" si="1"/>
        <v>0</v>
      </c>
    </row>
    <row r="8" spans="1:12" x14ac:dyDescent="0.2">
      <c r="A8" s="11"/>
      <c r="B8" s="4"/>
      <c r="C8" s="4"/>
      <c r="D8" s="9"/>
      <c r="E8" s="9"/>
      <c r="F8" s="9"/>
      <c r="G8" s="12">
        <f t="shared" si="0"/>
        <v>0</v>
      </c>
      <c r="I8" s="3" t="s">
        <v>1</v>
      </c>
      <c r="J8" s="5">
        <f>SUMIF(テーブル7[科　目],I8,テーブル7[現金支出])</f>
        <v>0</v>
      </c>
      <c r="K8" s="5">
        <f>SUMIF(テーブル7[科　目],I8,テーブル7[通帳等支出])</f>
        <v>0</v>
      </c>
      <c r="L8" s="5">
        <f t="shared" si="1"/>
        <v>0</v>
      </c>
    </row>
    <row r="9" spans="1:12" x14ac:dyDescent="0.2">
      <c r="A9" s="16"/>
      <c r="B9" s="17"/>
      <c r="C9" s="17"/>
      <c r="D9" s="18"/>
      <c r="E9" s="18"/>
      <c r="F9" s="18"/>
      <c r="G9" s="19">
        <f t="shared" si="0"/>
        <v>0</v>
      </c>
      <c r="I9" s="3" t="s">
        <v>7</v>
      </c>
      <c r="J9" s="5">
        <f>SUMIF(テーブル7[科　目],I9,テーブル7[現金支出])</f>
        <v>0</v>
      </c>
      <c r="K9" s="5">
        <f>SUMIF(テーブル7[科　目],I9,テーブル7[通帳等支出])</f>
        <v>0</v>
      </c>
      <c r="L9" s="5">
        <f t="shared" si="1"/>
        <v>0</v>
      </c>
    </row>
    <row r="10" spans="1:12" x14ac:dyDescent="0.2">
      <c r="A10" s="16"/>
      <c r="B10" s="17"/>
      <c r="C10" s="17"/>
      <c r="D10" s="20"/>
      <c r="E10" s="20"/>
      <c r="F10" s="20"/>
      <c r="G10" s="21">
        <f t="shared" si="0"/>
        <v>0</v>
      </c>
      <c r="I10" s="3" t="s">
        <v>8</v>
      </c>
      <c r="J10" s="5">
        <f>SUMIF(テーブル7[科　目],I10,テーブル7[現金支出])</f>
        <v>0</v>
      </c>
      <c r="K10" s="5">
        <f>SUMIF(テーブル7[科　目],I10,テーブル7[通帳等支出])</f>
        <v>0</v>
      </c>
      <c r="L10" s="5">
        <f t="shared" si="1"/>
        <v>0</v>
      </c>
    </row>
    <row r="11" spans="1:12" x14ac:dyDescent="0.2">
      <c r="I11" s="3" t="s">
        <v>9</v>
      </c>
      <c r="J11" s="5">
        <f>SUMIF(テーブル7[科　目],I11,テーブル7[現金支出])</f>
        <v>0</v>
      </c>
      <c r="K11" s="5">
        <f>SUMIF(テーブル7[科　目],I11,テーブル7[通帳等支出])</f>
        <v>0</v>
      </c>
      <c r="L11" s="5">
        <f t="shared" si="1"/>
        <v>0</v>
      </c>
    </row>
    <row r="12" spans="1:12" x14ac:dyDescent="0.2">
      <c r="I12" s="3" t="s">
        <v>10</v>
      </c>
      <c r="J12" s="5">
        <f>SUMIF(テーブル7[科　目],I12,テーブル7[現金支出])</f>
        <v>0</v>
      </c>
      <c r="K12" s="5">
        <f>SUMIF(テーブル7[科　目],I12,テーブル7[通帳等支出])</f>
        <v>0</v>
      </c>
      <c r="L12" s="5">
        <f t="shared" si="1"/>
        <v>0</v>
      </c>
    </row>
    <row r="13" spans="1:12" x14ac:dyDescent="0.2">
      <c r="I13" s="3" t="s">
        <v>17</v>
      </c>
      <c r="J13" s="5">
        <f>SUMIF(テーブル7[科　目],I13,テーブル7[現金支出])</f>
        <v>0</v>
      </c>
      <c r="K13" s="5">
        <f>SUMIF(テーブル7[科　目],I13,テーブル7[通帳等支出])</f>
        <v>0</v>
      </c>
      <c r="L13" s="5">
        <f t="shared" si="1"/>
        <v>0</v>
      </c>
    </row>
    <row r="14" spans="1:12" x14ac:dyDescent="0.2">
      <c r="I14" s="3" t="s">
        <v>11</v>
      </c>
      <c r="J14" s="5">
        <f>SUMIF(テーブル7[科　目],I14,テーブル7[収　入])</f>
        <v>0</v>
      </c>
      <c r="K14" s="7"/>
      <c r="L14" s="5">
        <f t="shared" si="1"/>
        <v>0</v>
      </c>
    </row>
    <row r="15" spans="1:12" x14ac:dyDescent="0.2">
      <c r="I15" s="3" t="s">
        <v>18</v>
      </c>
      <c r="J15" s="5">
        <f>SUMIF(テーブル7[科　目],I15,テーブル7[収　入])</f>
        <v>0</v>
      </c>
      <c r="K15" s="7"/>
      <c r="L15" s="5">
        <f t="shared" si="1"/>
        <v>0</v>
      </c>
    </row>
    <row r="16" spans="1:12" ht="13.25" x14ac:dyDescent="0.2">
      <c r="J16" s="8"/>
      <c r="K16" s="8"/>
    </row>
    <row r="17" spans="9:12" x14ac:dyDescent="0.2">
      <c r="I17" s="3" t="s">
        <v>20</v>
      </c>
      <c r="J17" s="9">
        <f>SUM(J14:J15)</f>
        <v>0</v>
      </c>
      <c r="K17" s="10"/>
      <c r="L17" s="5">
        <f t="shared" si="1"/>
        <v>0</v>
      </c>
    </row>
    <row r="18" spans="9:12" x14ac:dyDescent="0.2">
      <c r="I18" s="3" t="s">
        <v>21</v>
      </c>
      <c r="J18" s="9">
        <f>SUM(J4:J13)</f>
        <v>0</v>
      </c>
      <c r="K18" s="9">
        <f>SUM(K4:K13)</f>
        <v>0</v>
      </c>
      <c r="L18" s="5">
        <f>SUM(J18:K18)</f>
        <v>0</v>
      </c>
    </row>
    <row r="19" spans="9:12" x14ac:dyDescent="0.2">
      <c r="I19" s="3" t="s">
        <v>22</v>
      </c>
      <c r="J19" s="5">
        <f>J17-J18</f>
        <v>0</v>
      </c>
      <c r="K19" s="6"/>
      <c r="L19" s="5">
        <f t="shared" ref="L19:L21" si="2">SUM(J19:K19)</f>
        <v>0</v>
      </c>
    </row>
    <row r="20" spans="9:12" x14ac:dyDescent="0.2">
      <c r="I20" s="22" t="s">
        <v>24</v>
      </c>
      <c r="J20" s="23"/>
      <c r="K20" s="24" t="s">
        <v>25</v>
      </c>
      <c r="L20" s="5">
        <f t="shared" si="2"/>
        <v>0</v>
      </c>
    </row>
    <row r="21" spans="9:12" x14ac:dyDescent="0.2">
      <c r="I21" s="3" t="s">
        <v>23</v>
      </c>
      <c r="J21" s="5">
        <f>J20-J19</f>
        <v>0</v>
      </c>
      <c r="K21" s="7"/>
      <c r="L21" s="5">
        <f t="shared" si="2"/>
        <v>0</v>
      </c>
    </row>
  </sheetData>
  <phoneticPr fontId="2"/>
  <dataValidations count="1">
    <dataValidation type="list" allowBlank="1" showInputMessage="1" showErrorMessage="1" sqref="B4:B10" xr:uid="{00000000-0002-0000-0700-000000000000}">
      <formula1>$I$4:$I$15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1"/>
  <sheetViews>
    <sheetView tabSelected="1" zoomScaleNormal="100" workbookViewId="0">
      <selection activeCell="D15" sqref="D15"/>
    </sheetView>
  </sheetViews>
  <sheetFormatPr defaultRowHeight="13" x14ac:dyDescent="0.2"/>
  <cols>
    <col min="1" max="5" width="11.81640625" customWidth="1"/>
    <col min="6" max="6" width="12.08984375" customWidth="1"/>
    <col min="7" max="7" width="11.81640625" customWidth="1"/>
    <col min="8" max="8" width="3.1796875" customWidth="1"/>
    <col min="9" max="12" width="11.81640625" customWidth="1"/>
  </cols>
  <sheetData>
    <row r="1" spans="1:12" ht="19" x14ac:dyDescent="0.2">
      <c r="A1" s="1" t="s">
        <v>44</v>
      </c>
    </row>
    <row r="3" spans="1:12" x14ac:dyDescent="0.2">
      <c r="A3" s="13" t="s">
        <v>16</v>
      </c>
      <c r="B3" s="14" t="s">
        <v>12</v>
      </c>
      <c r="C3" s="14" t="s">
        <v>19</v>
      </c>
      <c r="D3" s="14" t="s">
        <v>13</v>
      </c>
      <c r="E3" s="14" t="s">
        <v>3</v>
      </c>
      <c r="F3" s="14" t="s">
        <v>4</v>
      </c>
      <c r="G3" s="15" t="s">
        <v>14</v>
      </c>
      <c r="H3" s="2"/>
      <c r="I3" s="3" t="s">
        <v>12</v>
      </c>
      <c r="J3" s="3" t="s">
        <v>3</v>
      </c>
      <c r="K3" s="3" t="s">
        <v>4</v>
      </c>
      <c r="L3" s="3" t="s">
        <v>15</v>
      </c>
    </row>
    <row r="4" spans="1:12" x14ac:dyDescent="0.2">
      <c r="A4" s="11"/>
      <c r="B4" s="4" t="s">
        <v>11</v>
      </c>
      <c r="C4" s="4"/>
      <c r="D4" s="9"/>
      <c r="E4" s="9"/>
      <c r="F4" s="9"/>
      <c r="G4" s="12">
        <f>D4</f>
        <v>0</v>
      </c>
      <c r="I4" s="3" t="s">
        <v>5</v>
      </c>
      <c r="J4" s="5">
        <f>SUMIF(テーブル8[科　目],I4,テーブル8[現金支出])</f>
        <v>0</v>
      </c>
      <c r="K4" s="5">
        <f>SUMIF(テーブル8[科　目],I4,テーブル8[通帳等支出])</f>
        <v>0</v>
      </c>
      <c r="L4" s="5">
        <f>SUM(J4:K4)</f>
        <v>0</v>
      </c>
    </row>
    <row r="5" spans="1:12" x14ac:dyDescent="0.2">
      <c r="A5" s="11"/>
      <c r="B5" s="4"/>
      <c r="C5" s="4"/>
      <c r="D5" s="9"/>
      <c r="E5" s="9"/>
      <c r="F5" s="9"/>
      <c r="G5" s="12">
        <f t="shared" ref="G5:G10" si="0">G4+D5-E5</f>
        <v>0</v>
      </c>
      <c r="I5" s="3" t="s">
        <v>0</v>
      </c>
      <c r="J5" s="5">
        <f>SUMIF(テーブル8[科　目],I5,テーブル8[現金支出])</f>
        <v>0</v>
      </c>
      <c r="K5" s="5">
        <f>SUMIF(テーブル8[科　目],I5,テーブル8[通帳等支出])</f>
        <v>0</v>
      </c>
      <c r="L5" s="5">
        <f t="shared" ref="L5:L17" si="1">SUM(J5:K5)</f>
        <v>0</v>
      </c>
    </row>
    <row r="6" spans="1:12" x14ac:dyDescent="0.2">
      <c r="A6" s="11"/>
      <c r="B6" s="4"/>
      <c r="C6" s="4"/>
      <c r="D6" s="9"/>
      <c r="E6" s="9"/>
      <c r="F6" s="9"/>
      <c r="G6" s="12">
        <f t="shared" si="0"/>
        <v>0</v>
      </c>
      <c r="I6" s="3" t="s">
        <v>6</v>
      </c>
      <c r="J6" s="5">
        <f>SUMIF(テーブル8[科　目],I6,テーブル8[現金支出])</f>
        <v>0</v>
      </c>
      <c r="K6" s="5">
        <f>SUMIF(テーブル8[科　目],I6,テーブル8[通帳等支出])</f>
        <v>0</v>
      </c>
      <c r="L6" s="5">
        <f t="shared" si="1"/>
        <v>0</v>
      </c>
    </row>
    <row r="7" spans="1:12" x14ac:dyDescent="0.2">
      <c r="A7" s="11"/>
      <c r="B7" s="4"/>
      <c r="C7" s="4"/>
      <c r="D7" s="9"/>
      <c r="E7" s="9"/>
      <c r="F7" s="9"/>
      <c r="G7" s="12">
        <f t="shared" si="0"/>
        <v>0</v>
      </c>
      <c r="I7" s="3" t="s">
        <v>2</v>
      </c>
      <c r="J7" s="5">
        <f>SUMIF(テーブル8[科　目],I7,テーブル8[現金支出])</f>
        <v>0</v>
      </c>
      <c r="K7" s="5">
        <f>SUMIF(テーブル8[科　目],I7,テーブル8[通帳等支出])</f>
        <v>0</v>
      </c>
      <c r="L7" s="5">
        <f t="shared" si="1"/>
        <v>0</v>
      </c>
    </row>
    <row r="8" spans="1:12" x14ac:dyDescent="0.2">
      <c r="A8" s="11"/>
      <c r="B8" s="4"/>
      <c r="C8" s="4"/>
      <c r="D8" s="9"/>
      <c r="E8" s="9"/>
      <c r="F8" s="9"/>
      <c r="G8" s="12">
        <f t="shared" si="0"/>
        <v>0</v>
      </c>
      <c r="I8" s="3" t="s">
        <v>1</v>
      </c>
      <c r="J8" s="5">
        <f>SUMIF(テーブル8[科　目],I8,テーブル8[現金支出])</f>
        <v>0</v>
      </c>
      <c r="K8" s="5">
        <f>SUMIF(テーブル8[科　目],I8,テーブル8[通帳等支出])</f>
        <v>0</v>
      </c>
      <c r="L8" s="5">
        <f t="shared" si="1"/>
        <v>0</v>
      </c>
    </row>
    <row r="9" spans="1:12" x14ac:dyDescent="0.2">
      <c r="A9" s="16"/>
      <c r="B9" s="17"/>
      <c r="C9" s="17"/>
      <c r="D9" s="18"/>
      <c r="E9" s="18"/>
      <c r="F9" s="18"/>
      <c r="G9" s="19">
        <f t="shared" si="0"/>
        <v>0</v>
      </c>
      <c r="I9" s="3" t="s">
        <v>7</v>
      </c>
      <c r="J9" s="5">
        <f>SUMIF(テーブル8[科　目],I9,テーブル8[現金支出])</f>
        <v>0</v>
      </c>
      <c r="K9" s="5">
        <f>SUMIF(テーブル8[科　目],I9,テーブル8[通帳等支出])</f>
        <v>0</v>
      </c>
      <c r="L9" s="5">
        <f t="shared" si="1"/>
        <v>0</v>
      </c>
    </row>
    <row r="10" spans="1:12" x14ac:dyDescent="0.2">
      <c r="A10" s="16"/>
      <c r="B10" s="17"/>
      <c r="C10" s="17"/>
      <c r="D10" s="20"/>
      <c r="E10" s="20"/>
      <c r="F10" s="20"/>
      <c r="G10" s="21">
        <f t="shared" si="0"/>
        <v>0</v>
      </c>
      <c r="I10" s="3" t="s">
        <v>8</v>
      </c>
      <c r="J10" s="5">
        <f>SUMIF(テーブル8[科　目],I10,テーブル8[現金支出])</f>
        <v>0</v>
      </c>
      <c r="K10" s="5">
        <f>SUMIF(テーブル8[科　目],I10,テーブル8[通帳等支出])</f>
        <v>0</v>
      </c>
      <c r="L10" s="5">
        <f t="shared" si="1"/>
        <v>0</v>
      </c>
    </row>
    <row r="11" spans="1:12" x14ac:dyDescent="0.2">
      <c r="I11" s="3" t="s">
        <v>9</v>
      </c>
      <c r="J11" s="5">
        <f>SUMIF(テーブル8[科　目],I11,テーブル8[現金支出])</f>
        <v>0</v>
      </c>
      <c r="K11" s="5">
        <f>SUMIF(テーブル8[科　目],I11,テーブル8[通帳等支出])</f>
        <v>0</v>
      </c>
      <c r="L11" s="5">
        <f t="shared" si="1"/>
        <v>0</v>
      </c>
    </row>
    <row r="12" spans="1:12" x14ac:dyDescent="0.2">
      <c r="I12" s="3" t="s">
        <v>10</v>
      </c>
      <c r="J12" s="5">
        <f>SUMIF(テーブル8[科　目],I12,テーブル8[現金支出])</f>
        <v>0</v>
      </c>
      <c r="K12" s="5">
        <f>SUMIF(テーブル8[科　目],I12,テーブル8[通帳等支出])</f>
        <v>0</v>
      </c>
      <c r="L12" s="5">
        <f t="shared" si="1"/>
        <v>0</v>
      </c>
    </row>
    <row r="13" spans="1:12" x14ac:dyDescent="0.2">
      <c r="I13" s="3" t="s">
        <v>17</v>
      </c>
      <c r="J13" s="5">
        <f>SUMIF(テーブル8[科　目],I13,テーブル8[現金支出])</f>
        <v>0</v>
      </c>
      <c r="K13" s="5">
        <f>SUMIF(テーブル8[科　目],I13,テーブル8[通帳等支出])</f>
        <v>0</v>
      </c>
      <c r="L13" s="5">
        <f t="shared" si="1"/>
        <v>0</v>
      </c>
    </row>
    <row r="14" spans="1:12" x14ac:dyDescent="0.2">
      <c r="I14" s="3" t="s">
        <v>11</v>
      </c>
      <c r="J14" s="5">
        <f>SUMIF(テーブル8[科　目],I14,テーブル8[収　入])</f>
        <v>0</v>
      </c>
      <c r="K14" s="7"/>
      <c r="L14" s="5">
        <f t="shared" si="1"/>
        <v>0</v>
      </c>
    </row>
    <row r="15" spans="1:12" x14ac:dyDescent="0.2">
      <c r="I15" s="3" t="s">
        <v>18</v>
      </c>
      <c r="J15" s="5">
        <f>SUMIF(テーブル8[科　目],I15,テーブル8[収　入])</f>
        <v>0</v>
      </c>
      <c r="K15" s="7"/>
      <c r="L15" s="5">
        <f t="shared" si="1"/>
        <v>0</v>
      </c>
    </row>
    <row r="16" spans="1:12" ht="13.25" x14ac:dyDescent="0.2">
      <c r="J16" s="8"/>
      <c r="K16" s="8"/>
    </row>
    <row r="17" spans="9:12" x14ac:dyDescent="0.2">
      <c r="I17" s="3" t="s">
        <v>20</v>
      </c>
      <c r="J17" s="9">
        <f>SUM(J14:J15)</f>
        <v>0</v>
      </c>
      <c r="K17" s="10"/>
      <c r="L17" s="5">
        <f t="shared" si="1"/>
        <v>0</v>
      </c>
    </row>
    <row r="18" spans="9:12" x14ac:dyDescent="0.2">
      <c r="I18" s="3" t="s">
        <v>21</v>
      </c>
      <c r="J18" s="9">
        <f>SUM(J4:J13)</f>
        <v>0</v>
      </c>
      <c r="K18" s="9">
        <f>SUM(K4:K13)</f>
        <v>0</v>
      </c>
      <c r="L18" s="5">
        <f>SUM(J18:K18)</f>
        <v>0</v>
      </c>
    </row>
    <row r="19" spans="9:12" x14ac:dyDescent="0.2">
      <c r="I19" s="3" t="s">
        <v>22</v>
      </c>
      <c r="J19" s="5">
        <f>J17-J18</f>
        <v>0</v>
      </c>
      <c r="K19" s="6"/>
      <c r="L19" s="5">
        <f t="shared" ref="L19:L21" si="2">SUM(J19:K19)</f>
        <v>0</v>
      </c>
    </row>
    <row r="20" spans="9:12" x14ac:dyDescent="0.2">
      <c r="I20" s="22" t="s">
        <v>24</v>
      </c>
      <c r="J20" s="23"/>
      <c r="K20" s="24" t="s">
        <v>25</v>
      </c>
      <c r="L20" s="5">
        <f t="shared" si="2"/>
        <v>0</v>
      </c>
    </row>
    <row r="21" spans="9:12" x14ac:dyDescent="0.2">
      <c r="I21" s="3" t="s">
        <v>23</v>
      </c>
      <c r="J21" s="5">
        <f>J20-J19</f>
        <v>0</v>
      </c>
      <c r="K21" s="7"/>
      <c r="L21" s="5">
        <f t="shared" si="2"/>
        <v>0</v>
      </c>
    </row>
  </sheetData>
  <phoneticPr fontId="2"/>
  <dataValidations count="1">
    <dataValidation type="list" allowBlank="1" showInputMessage="1" showErrorMessage="1" sqref="B4:B10" xr:uid="{00000000-0002-0000-0800-000000000000}">
      <formula1>$I$4:$I$15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総集計表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S.Mizuno</dc:creator>
  <cp:lastModifiedBy>重男 水野</cp:lastModifiedBy>
  <dcterms:created xsi:type="dcterms:W3CDTF">2017-12-29T10:09:27Z</dcterms:created>
  <dcterms:modified xsi:type="dcterms:W3CDTF">2024-10-24T07:32:27Z</dcterms:modified>
</cp:coreProperties>
</file>